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C:\Users\KrzysztofDąbrowski\Downloads\"/>
    </mc:Choice>
  </mc:AlternateContent>
  <xr:revisionPtr revIDLastSave="0" documentId="13_ncr:1_{2E0C8326-C584-4501-B641-D2582632C32D}" xr6:coauthVersionLast="47" xr6:coauthVersionMax="47" xr10:uidLastSave="{00000000-0000-0000-0000-000000000000}"/>
  <workbookProtection workbookAlgorithmName="SHA-512" workbookHashValue="QtaMPjPKRquZQAQMoW468rAt02I07p9M/cSUOFnHYWuXPRhLH+NQudR4mBRuSSD4r3bzCmVbiECOon+tP3Wm4Q==" workbookSaltValue="C4MJflpNIpPsXjwC7nVO0w==" workbookSpinCount="100000" lockStructure="1"/>
  <bookViews>
    <workbookView xWindow="-108" yWindow="-108" windowWidth="23256" windowHeight="12456" activeTab="1" xr2:uid="{018F8C67-888B-4108-A386-C1C4C016B86D}"/>
  </bookViews>
  <sheets>
    <sheet name="Instrukcja" sheetId="3" r:id="rId1"/>
    <sheet name="Wprowadź wydatki " sheetId="1" r:id="rId2"/>
    <sheet name="Grupowanie wyd. AUTOMATYCZNE" sheetId="2" r:id="rId3"/>
  </sheets>
  <definedNames>
    <definedName name="_xlnm._FilterDatabase" localSheetId="1" hidden="1">'Wprowadź wydatki '!$A$2:$H$88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2" i="2" l="1"/>
  <c r="D12" i="2" s="1"/>
  <c r="C13" i="2"/>
  <c r="D13" i="2" s="1"/>
  <c r="C14" i="2"/>
  <c r="D14" i="2" s="1"/>
  <c r="C15" i="2"/>
  <c r="D15" i="2" s="1"/>
  <c r="C16" i="2"/>
  <c r="D16" i="2" s="1"/>
  <c r="C17" i="2"/>
  <c r="D17" i="2" s="1"/>
  <c r="C18" i="2"/>
  <c r="D18" i="2" s="1"/>
  <c r="C19" i="2"/>
  <c r="D19" i="2" s="1"/>
  <c r="C20" i="2"/>
  <c r="D20" i="2" s="1"/>
  <c r="C21" i="2"/>
  <c r="D21" i="2" s="1"/>
  <c r="C22" i="2"/>
  <c r="D22" i="2" s="1"/>
  <c r="C23" i="2"/>
  <c r="D23" i="2" s="1"/>
  <c r="C24" i="2"/>
  <c r="D24" i="2" s="1"/>
  <c r="C25" i="2"/>
  <c r="D25" i="2" s="1"/>
  <c r="C26" i="2"/>
  <c r="D26" i="2" s="1"/>
  <c r="C27" i="2"/>
  <c r="D27" i="2" s="1"/>
  <c r="C28" i="2"/>
  <c r="D28" i="2" s="1"/>
  <c r="C29" i="2"/>
  <c r="D29" i="2" s="1"/>
  <c r="C30" i="2"/>
  <c r="D30" i="2" s="1"/>
  <c r="C31" i="2"/>
  <c r="D31" i="2" s="1"/>
  <c r="C32" i="2"/>
  <c r="D32" i="2" s="1"/>
  <c r="C33" i="2"/>
  <c r="D33" i="2" s="1"/>
  <c r="C34" i="2"/>
  <c r="D34" i="2" s="1"/>
  <c r="C35" i="2"/>
  <c r="D35" i="2" s="1"/>
  <c r="C36" i="2"/>
  <c r="D36" i="2" s="1"/>
  <c r="C37" i="2"/>
  <c r="D37" i="2" s="1"/>
  <c r="C38" i="2"/>
  <c r="D38" i="2" s="1"/>
  <c r="C39" i="2"/>
  <c r="D39" i="2" s="1"/>
  <c r="C40" i="2"/>
  <c r="D40" i="2" s="1"/>
  <c r="C41" i="2"/>
  <c r="D41" i="2" s="1"/>
  <c r="C42" i="2"/>
  <c r="D42" i="2" s="1"/>
  <c r="C43" i="2"/>
  <c r="D43" i="2" s="1"/>
  <c r="C44" i="2"/>
  <c r="D44" i="2" s="1"/>
  <c r="C45" i="2"/>
  <c r="D45" i="2" s="1"/>
  <c r="C46" i="2"/>
  <c r="D46" i="2" s="1"/>
  <c r="C47" i="2"/>
  <c r="D47" i="2" s="1"/>
  <c r="B3" i="2" a="1"/>
  <c r="C11" i="2" s="1"/>
  <c r="D11" i="2" s="1"/>
  <c r="B3" i="2" l="1"/>
  <c r="C10" i="2"/>
  <c r="D10" i="2" s="1"/>
  <c r="C9" i="2"/>
  <c r="D9" i="2" s="1"/>
  <c r="C8" i="2"/>
  <c r="D8" i="2" s="1"/>
  <c r="C4" i="2"/>
  <c r="D4" i="2" s="1"/>
  <c r="C5" i="2"/>
  <c r="D5" i="2" s="1"/>
  <c r="C6" i="2"/>
  <c r="D6" i="2" s="1"/>
  <c r="C7" i="2"/>
  <c r="D7" i="2" s="1"/>
  <c r="E20" i="1" l="1"/>
  <c r="E32" i="1"/>
  <c r="E44" i="1"/>
  <c r="E56" i="1"/>
  <c r="E68" i="1"/>
  <c r="E9" i="1"/>
  <c r="E10" i="1"/>
  <c r="E22" i="1"/>
  <c r="E34" i="1"/>
  <c r="E46" i="1"/>
  <c r="E70" i="1"/>
  <c r="E82" i="1"/>
  <c r="E83" i="1"/>
  <c r="E12" i="1"/>
  <c r="E24" i="1"/>
  <c r="E48" i="1"/>
  <c r="E60" i="1"/>
  <c r="E72" i="1"/>
  <c r="E73" i="1"/>
  <c r="E85" i="1"/>
  <c r="E26" i="1"/>
  <c r="E38" i="1"/>
  <c r="E50" i="1"/>
  <c r="E62" i="1"/>
  <c r="E63" i="1"/>
  <c r="E87" i="1"/>
  <c r="E4" i="1"/>
  <c r="E16" i="1"/>
  <c r="E28" i="1"/>
  <c r="E40" i="1"/>
  <c r="E53" i="1"/>
  <c r="E65" i="1"/>
  <c r="E77" i="1"/>
  <c r="E6" i="1"/>
  <c r="E18" i="1"/>
  <c r="E30" i="1"/>
  <c r="C3" i="2"/>
  <c r="D3" i="2" s="1"/>
  <c r="E79" i="1" l="1"/>
  <c r="E39" i="1"/>
  <c r="E59" i="1"/>
  <c r="E78" i="1"/>
  <c r="E5" i="1"/>
  <c r="E27" i="1"/>
  <c r="E37" i="1"/>
  <c r="E47" i="1"/>
  <c r="E57" i="1"/>
  <c r="E67" i="1"/>
  <c r="E54" i="1"/>
  <c r="E88" i="1"/>
  <c r="E41" i="1"/>
  <c r="E51" i="1"/>
  <c r="E61" i="1"/>
  <c r="E71" i="1"/>
  <c r="E81" i="1"/>
  <c r="E8" i="1"/>
  <c r="E17" i="1"/>
  <c r="E49" i="1"/>
  <c r="E69" i="1"/>
  <c r="E66" i="1"/>
  <c r="E76" i="1"/>
  <c r="E15" i="1"/>
  <c r="E25" i="1"/>
  <c r="E35" i="1"/>
  <c r="E45" i="1"/>
  <c r="E55" i="1"/>
  <c r="E64" i="1"/>
  <c r="E86" i="1"/>
  <c r="E13" i="1"/>
  <c r="E23" i="1"/>
  <c r="E33" i="1"/>
  <c r="E43" i="1"/>
  <c r="E42" i="1"/>
  <c r="E52" i="1"/>
  <c r="E74" i="1"/>
  <c r="E84" i="1"/>
  <c r="E11" i="1"/>
  <c r="E21" i="1"/>
  <c r="E31" i="1"/>
  <c r="E3" i="1"/>
  <c r="E29" i="1"/>
  <c r="E75" i="1"/>
  <c r="E14" i="1"/>
  <c r="E36" i="1"/>
  <c r="E58" i="1"/>
  <c r="E80" i="1"/>
  <c r="E19" i="1"/>
  <c r="E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<sst xmlns="http://schemas.openxmlformats.org/spreadsheetml/2006/main" count="61" uniqueCount="49">
  <si>
    <t>1. Kiedy należy agregować wydatki?</t>
  </si>
  <si>
    <r>
      <rPr>
        <sz val="11"/>
        <color rgb="FF000000"/>
        <rFont val="Aptos Narrow"/>
        <family val="2"/>
        <scheme val="minor"/>
      </rPr>
      <t>Wydatki należy agregować, jeśli spełniają</t>
    </r>
    <r>
      <rPr>
        <b/>
        <sz val="11"/>
        <color rgb="FF000000"/>
        <rFont val="Aptos Narrow"/>
        <family val="2"/>
        <scheme val="minor"/>
      </rPr>
      <t xml:space="preserve"> łącznie </t>
    </r>
    <r>
      <rPr>
        <sz val="11"/>
        <color rgb="FF000000"/>
        <rFont val="Aptos Narrow"/>
        <family val="2"/>
        <scheme val="minor"/>
      </rPr>
      <t>poniższe kryteria:</t>
    </r>
  </si>
  <si>
    <t>Grupowanie wydatków według kategorii:</t>
  </si>
  <si>
    <t xml:space="preserve">Sprawdzenie dostawców: czy na rynku działa dostawca, który może dostarczyć wszystkie wydatki z danej grupy? Jeśli nie, należy bardzo dokładnie uzasadnić brak takiego dostawcy. </t>
  </si>
  <si>
    <t>2. Kiedy nie trzeba agregować wydatków?</t>
  </si>
  <si>
    <t>3. Podsumowanie</t>
  </si>
  <si>
    <t>Lp</t>
  </si>
  <si>
    <t xml:space="preserve">Nazwa wydatku </t>
  </si>
  <si>
    <t>Wartość netto (PLN)</t>
  </si>
  <si>
    <t>Grupa wydatków*</t>
  </si>
  <si>
    <t>Uzasadnienie (jeśli nie przeprowadzono)</t>
  </si>
  <si>
    <t>…</t>
  </si>
  <si>
    <t>zakup i montaż instalacji fotowoltaicznej (w tym panele, magazyny energii itp.)</t>
  </si>
  <si>
    <t>zakup i montaż systemu wentylacji (wentylatory, kanały wentylacyjne, kształtki, rozdzielacze, regulatory, centrale wentylacyjne itp.)</t>
  </si>
  <si>
    <t>Lp.</t>
  </si>
  <si>
    <t>Łączna wartość w ramach grupy (PLN)</t>
  </si>
  <si>
    <t>Czy wymagane jest stosowanie Bazy Konkurencyjności? (Tak/Nie)</t>
  </si>
  <si>
    <t>* Przykładowe grupy wydatków.</t>
  </si>
  <si>
    <r>
      <t xml:space="preserve">Baza Konkurencyjności 
</t>
    </r>
    <r>
      <rPr>
        <b/>
        <sz val="11"/>
        <color rgb="FFFF0000"/>
        <rFont val="Aptos Narrow"/>
        <family val="2"/>
        <scheme val="minor"/>
      </rPr>
      <t>UWAGA! Kolumna wypełnia się automatycznie</t>
    </r>
  </si>
  <si>
    <t>* Przykładowe grupy wydatków:</t>
  </si>
  <si>
    <t>UWAGA! Arkusz wypełnia się automatycznie.</t>
  </si>
  <si>
    <t>urządzenia komputerowe (laptopy, komputery stacjonarne, monitory, drukarki, serwery itp.)</t>
  </si>
  <si>
    <t>wyposażenie kuchni (lodówki, kuchenki, piekarniki, zmywarki, okapy itp.)</t>
  </si>
  <si>
    <t>meble (stoły, krzesła, fotele, łóżka, szafy itp.)</t>
  </si>
  <si>
    <t>sprzęt ogrodniczy (kosiarki, kosy elektryczne i spalinowe, glebogryzarki, wertykulatory itp.)</t>
  </si>
  <si>
    <t xml:space="preserve">sprzęt radiowo-telewizyjny (telewizory, radia, odtwarzacze DVD i Blu-ray, systemy kina domowego, sprzęt audio, itp.) </t>
  </si>
  <si>
    <t>wyposażenie siłowni lub sali fitness (atlasy, wyciągi, ławki treningowe, obciązenia, akcesoria treningowe, itp.)</t>
  </si>
  <si>
    <t>roboty budowlane (remonty, modernizacje, rozbudowy, itp.)</t>
  </si>
  <si>
    <r>
      <rPr>
        <b/>
        <sz val="11"/>
        <color rgb="FF000000"/>
        <rFont val="Aptos Narrow"/>
        <family val="2"/>
      </rPr>
      <t xml:space="preserve"># Tożsamość czasowa </t>
    </r>
    <r>
      <rPr>
        <sz val="11"/>
        <color rgb="FF000000"/>
        <rFont val="Aptos Narrow"/>
        <family val="2"/>
      </rPr>
      <t>- realizacja zamówień w zbliżonym czasie w znanej perspektywie czasowej, np. w okresie realizacji przedsięwzięcia (ten warunek w inwestycji A1.2.1 KPO jest praktycznie zawsze spełniony)</t>
    </r>
  </si>
  <si>
    <r>
      <t xml:space="preserve"># Tożsamość podmiotowa </t>
    </r>
    <r>
      <rPr>
        <sz val="11"/>
        <color rgb="FF000000"/>
        <rFont val="Aptos Narrow"/>
        <family val="2"/>
      </rPr>
      <t>- możliwość wykonania zamówienia przez jednego wykonawcę (także przy udziale podwykonawców)</t>
    </r>
  </si>
  <si>
    <r>
      <rPr>
        <b/>
        <sz val="11"/>
        <color rgb="FF000000"/>
        <rFont val="Aptos Narrow"/>
        <family val="2"/>
      </rPr>
      <t># Tożsamość przedmiotowa</t>
    </r>
    <r>
      <rPr>
        <sz val="11"/>
        <color rgb="FF000000"/>
        <rFont val="Aptos Narrow"/>
        <family val="2"/>
      </rPr>
      <t xml:space="preserve"> - usługi, dostawy oraz roboty budowlane są tożsame rodzajowo lub funkcjonalnie.  Dotyczy nie tylko zbliżonych przedmiotowo zamówień, ale także zamówień, które mimo braku przedmiotowego podobieństwa  tworzą funkcjonalną całość.</t>
    </r>
  </si>
  <si>
    <t>Przeanalizuj wszystkie wydatki przedsięwzięcia pod kątem połączenia ich w grupy spełniające powyższe kryteria. Możliwe grupy to np.:</t>
  </si>
  <si>
    <r>
      <rPr>
        <b/>
        <sz val="11"/>
        <color rgb="FF000000"/>
        <rFont val="Aptos Narrow"/>
        <family val="2"/>
      </rPr>
      <t>Różne kategorie wydatków</t>
    </r>
    <r>
      <rPr>
        <sz val="11"/>
        <color rgb="FF000000"/>
        <rFont val="Aptos Narrow"/>
        <family val="2"/>
      </rPr>
      <t xml:space="preserve"> – np. zakup komputerów, mebli i organizacja szkolenia to trzy inne grupy (brak tożsamości przedmiotowej)</t>
    </r>
  </si>
  <si>
    <r>
      <t xml:space="preserve">✅ Jeśli wydatki są z różnych kategorii, od różnych dostawców  → </t>
    </r>
    <r>
      <rPr>
        <b/>
        <sz val="11"/>
        <color theme="1"/>
        <rFont val="Aptos Narrow"/>
        <family val="2"/>
        <charset val="238"/>
        <scheme val="minor"/>
      </rPr>
      <t>nie wymagają agregacji</t>
    </r>
    <r>
      <rPr>
        <sz val="11"/>
        <color theme="1"/>
        <rFont val="Aptos Narrow"/>
        <family val="2"/>
        <charset val="238"/>
        <scheme val="minor"/>
      </rPr>
      <t>.</t>
    </r>
  </si>
  <si>
    <t>5. Arkusz Grupowanie Wydaktów wypełnia się automatycznie.</t>
  </si>
  <si>
    <t>4. Wypełnij arkusz "Wprowadź wydatki"</t>
  </si>
  <si>
    <r>
      <rPr>
        <b/>
        <sz val="11"/>
        <color rgb="FF000000"/>
        <rFont val="Aptos Narrow"/>
        <family val="2"/>
      </rPr>
      <t xml:space="preserve">Na rynku nie ma jednego dostawcy, </t>
    </r>
    <r>
      <rPr>
        <sz val="11"/>
        <color rgb="FF000000"/>
        <rFont val="Aptos Narrow"/>
        <family val="2"/>
      </rPr>
      <t>który może wykonać zamówienie (brak tożsamości podmiotowej, wymaga szczególowego uzasadnienia)</t>
    </r>
  </si>
  <si>
    <t>Tak</t>
  </si>
  <si>
    <t>Nie</t>
  </si>
  <si>
    <t>Nie dotyczy</t>
  </si>
  <si>
    <t>Czy zaplanowano postępowanie w  Bazie Konkurencyjności? (Tak/Nie/Nie dotyczy)</t>
  </si>
  <si>
    <t>Czy przeprowadzono postępowanie? (Tak/Nie/Nie dotyczy)</t>
  </si>
  <si>
    <t>sprzęt wodny (sprzęt i akcesoria do sportów wodnych, łódki, kajaki, pontony, rowery wodne itp.)</t>
  </si>
  <si>
    <t>urządzenia komputerowe (laptopy, komputery stacjonarne, monitory, drukarki, serwery itp.)
wyposażenie kuchni (lodówki, kuchenki, piekarniki, zmywarki, okapy itp.)
meble (stoły, krzesła, fotele, łóżka, szafy itp.)
sprzęt ogrodniczy (kosiarki, kosy elektryczne i spalinowe, glebogryzarki, wertykulatory itp.)
sprzęt wodny (sprzęt i akcesoria do sportów wodnych, łódki, kajaki, pontony, rowery wodne itp.)
sprzęt radiowo-telewizyjny (telewizory, radia, odtwarzacze DVD i Blu-ray, systemy kina domowego, sprzęt audio, itp.) 
wyposażenie siłowni lub sali fitness (atlasy, wyciągi, ławki treningowe, obciązenia, akcesoria treningowe, itp.)
zakup i montaż instalacji fotowoltaicznej (w tym panele, magazyny energii itp.)
zakup i montaż systemu wentylacji (wentylatory, kanały wentylacyjne, kształtki, rozdzielacze, regulatory, centrale wentylacyjne itp.)
roboty budowlane (remonty, modernizacje, rozbudowy, itp.)</t>
  </si>
  <si>
    <t>Należy ujać wszystkie wydatki przedsięwzięcia MŚP. Do każdego wydatku udziel odpowiedzi w kolumie F i odpowiednio w kolumnie G i kolumnie H, jeśli dotyczy</t>
  </si>
  <si>
    <r>
      <t>Jeśli w danej grupie suma wydatków przekracza 80 000 PLN</t>
    </r>
    <r>
      <rPr>
        <b/>
        <sz val="11"/>
        <color theme="1"/>
        <rFont val="Aptos Narrow"/>
        <family val="2"/>
        <scheme val="minor"/>
      </rPr>
      <t xml:space="preserve"> netto</t>
    </r>
    <r>
      <rPr>
        <sz val="11"/>
        <color theme="1"/>
        <rFont val="Aptos Narrow"/>
        <family val="2"/>
        <charset val="238"/>
        <scheme val="minor"/>
      </rPr>
      <t>, należy stosować Bazę Konkurencyjności.</t>
    </r>
  </si>
  <si>
    <r>
      <t xml:space="preserve">✅ Jeśli suma wartości jednorodnych wydatków (czyli ujętych w ramach danej grupy) przekracza 80 000 PLN netto → </t>
    </r>
    <r>
      <rPr>
        <b/>
        <sz val="11"/>
        <color rgb="FF000000"/>
        <rFont val="Aptos Narrow"/>
        <family val="2"/>
      </rPr>
      <t>stosujemy Bazę Konkurencyjności</t>
    </r>
    <r>
      <rPr>
        <sz val="11"/>
        <color rgb="FF000000"/>
        <rFont val="Aptos Narrow"/>
        <family val="2"/>
      </rPr>
      <t>.</t>
    </r>
  </si>
  <si>
    <t>Agregacja wydatków polega na łączeniu pojedynczych pozycji o wartości poniżej 80 000 PLN netto w celu określenia, czy ich łączna suma przekracza próg wymagający zastosowania Bazy Konkurencyjności.</t>
  </si>
  <si>
    <t>Czy suma w grupie przekracza 80 000 PLN netto? (Tak/Nie)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</si>
</sst>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zł&quot;_-;\-* #,##0.00\ &quot;zł&quot;_-;_-* &quot;-&quot;??\ &quot;zł&quot;_-;_-@_-"/>
    <numFmt numFmtId="164" formatCode="_-* #,##0.00\ [$zł-415]_-;\-* #,##0.00\ [$zł-415]_-;_-* &quot;-&quot;??\ [$zł-415]_-;_-@_-"/>
  </numFmts>
  <fonts count="10" x14ac:knownFonts="1"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scheme val="minor"/>
    </font>
    <font>
      <sz val="11"/>
      <color rgb="FF000000"/>
      <name val="Aptos Narrow"/>
      <family val="2"/>
      <scheme val="minor"/>
    </font>
    <font>
      <b/>
      <sz val="11"/>
      <color rgb="FF000000"/>
      <name val="Aptos Narrow"/>
      <family val="2"/>
      <scheme val="minor"/>
    </font>
    <font>
      <b/>
      <sz val="11"/>
      <color rgb="FF000000"/>
      <name val="Aptos Narrow"/>
      <family val="2"/>
    </font>
    <font>
      <sz val="11"/>
      <color rgb="FF000000"/>
      <name val="Aptos Narrow"/>
      <family val="2"/>
    </font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44" fontId="7" fillId="0" borderId="0" applyFont="0" applyFill="0" applyBorder="0" applyAlignment="0" applyProtection="0"/>
  </cellStyleXfs>
  <cellXfs count="61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right"/>
    </xf>
    <xf numFmtId="0" fontId="0" fillId="0" borderId="3" xfId="0" applyBorder="1" applyAlignment="1">
      <alignment horizontal="right"/>
    </xf>
    <xf numFmtId="0" fontId="0" fillId="0" borderId="3" xfId="0" applyBorder="1"/>
    <xf numFmtId="0" fontId="0" fillId="2" borderId="0" xfId="0" applyFill="1"/>
    <xf numFmtId="0" fontId="2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2" fillId="0" borderId="1" xfId="0" applyFont="1" applyBorder="1" applyAlignment="1">
      <alignment horizontal="left"/>
    </xf>
    <xf numFmtId="44" fontId="2" fillId="0" borderId="1" xfId="1" applyFont="1" applyBorder="1" applyAlignment="1">
      <alignment horizontal="center"/>
    </xf>
    <xf numFmtId="164" fontId="0" fillId="0" borderId="1" xfId="0" applyNumberFormat="1" applyBorder="1"/>
    <xf numFmtId="164" fontId="0" fillId="0" borderId="0" xfId="0" applyNumberFormat="1"/>
    <xf numFmtId="0" fontId="0" fillId="4" borderId="0" xfId="0" applyFill="1"/>
    <xf numFmtId="0" fontId="2" fillId="0" borderId="3" xfId="0" applyFont="1" applyBorder="1"/>
    <xf numFmtId="0" fontId="0" fillId="4" borderId="4" xfId="0" applyFill="1" applyBorder="1"/>
    <xf numFmtId="0" fontId="3" fillId="0" borderId="5" xfId="0" applyFont="1" applyBorder="1"/>
    <xf numFmtId="0" fontId="6" fillId="0" borderId="5" xfId="0" applyFont="1" applyBorder="1"/>
    <xf numFmtId="0" fontId="5" fillId="0" borderId="5" xfId="0" applyFont="1" applyBorder="1"/>
    <xf numFmtId="0" fontId="0" fillId="0" borderId="5" xfId="0" applyBorder="1"/>
    <xf numFmtId="0" fontId="2" fillId="0" borderId="5" xfId="0" applyFont="1" applyBorder="1"/>
    <xf numFmtId="0" fontId="0" fillId="0" borderId="6" xfId="0" applyBorder="1"/>
    <xf numFmtId="0" fontId="8" fillId="0" borderId="5" xfId="0" applyFont="1" applyBorder="1" applyAlignment="1">
      <alignment wrapText="1"/>
    </xf>
    <xf numFmtId="0" fontId="2" fillId="5" borderId="2" xfId="0" applyFont="1" applyFill="1" applyBorder="1" applyAlignment="1">
      <alignment horizontal="center" vertical="center" wrapText="1"/>
    </xf>
    <xf numFmtId="0" fontId="2" fillId="5" borderId="12" xfId="0" applyFont="1" applyFill="1" applyBorder="1" applyAlignment="1">
      <alignment horizontal="center" vertical="center" wrapText="1"/>
    </xf>
    <xf numFmtId="0" fontId="0" fillId="6" borderId="13" xfId="0" applyFill="1" applyBorder="1" applyAlignment="1">
      <alignment horizontal="right"/>
    </xf>
    <xf numFmtId="0" fontId="0" fillId="0" borderId="7" xfId="0" applyBorder="1" applyAlignment="1" applyProtection="1">
      <alignment wrapText="1"/>
      <protection locked="0"/>
    </xf>
    <xf numFmtId="0" fontId="0" fillId="0" borderId="14" xfId="0" applyBorder="1" applyAlignment="1" applyProtection="1">
      <alignment wrapText="1"/>
      <protection locked="0"/>
    </xf>
    <xf numFmtId="0" fontId="0" fillId="0" borderId="15" xfId="0" applyBorder="1" applyAlignment="1" applyProtection="1">
      <alignment wrapText="1"/>
      <protection locked="0"/>
    </xf>
    <xf numFmtId="0" fontId="5" fillId="3" borderId="0" xfId="0" applyFont="1" applyFill="1"/>
    <xf numFmtId="0" fontId="2" fillId="0" borderId="0" xfId="0" applyFont="1"/>
    <xf numFmtId="164" fontId="2" fillId="0" borderId="0" xfId="0" applyNumberFormat="1" applyFont="1"/>
    <xf numFmtId="0" fontId="6" fillId="0" borderId="5" xfId="0" applyFont="1" applyBorder="1" applyAlignment="1">
      <alignment wrapText="1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8" fillId="0" borderId="5" xfId="0" applyFont="1" applyBorder="1"/>
    <xf numFmtId="0" fontId="0" fillId="0" borderId="11" xfId="0" applyBorder="1" applyAlignment="1" applyProtection="1">
      <alignment horizontal="center" vertical="center"/>
      <protection locked="0"/>
    </xf>
    <xf numFmtId="0" fontId="0" fillId="6" borderId="16" xfId="0" applyFill="1" applyBorder="1" applyAlignment="1">
      <alignment horizontal="right"/>
    </xf>
    <xf numFmtId="0" fontId="0" fillId="0" borderId="18" xfId="0" applyBorder="1" applyAlignment="1" applyProtection="1">
      <alignment horizontal="center" vertical="center"/>
      <protection locked="0"/>
    </xf>
    <xf numFmtId="0" fontId="0" fillId="6" borderId="19" xfId="0" applyFill="1" applyBorder="1" applyAlignment="1">
      <alignment horizontal="right"/>
    </xf>
    <xf numFmtId="0" fontId="0" fillId="2" borderId="0" xfId="0" applyFill="1" applyAlignment="1">
      <alignment horizontal="center" vertical="center"/>
    </xf>
    <xf numFmtId="0" fontId="0" fillId="6" borderId="18" xfId="0" applyFill="1" applyBorder="1" applyAlignment="1" applyProtection="1">
      <alignment horizontal="center" vertical="center"/>
      <protection hidden="1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8" xfId="0" applyBorder="1" applyAlignment="1" applyProtection="1">
      <alignment vertical="center"/>
      <protection locked="0"/>
    </xf>
    <xf numFmtId="164" fontId="0" fillId="0" borderId="2" xfId="1" applyNumberFormat="1" applyFont="1" applyBorder="1" applyAlignment="1" applyProtection="1">
      <alignment vertical="center"/>
      <protection locked="0"/>
    </xf>
    <xf numFmtId="0" fontId="0" fillId="0" borderId="2" xfId="0" applyBorder="1" applyAlignment="1" applyProtection="1">
      <alignment vertical="center"/>
      <protection locked="0"/>
    </xf>
    <xf numFmtId="0" fontId="0" fillId="0" borderId="11" xfId="0" applyBorder="1" applyAlignment="1" applyProtection="1">
      <alignment vertical="center"/>
      <protection locked="0"/>
    </xf>
    <xf numFmtId="0" fontId="0" fillId="0" borderId="17" xfId="0" applyBorder="1" applyAlignment="1" applyProtection="1">
      <alignment vertical="center"/>
      <protection locked="0"/>
    </xf>
    <xf numFmtId="164" fontId="0" fillId="0" borderId="18" xfId="1" applyNumberFormat="1" applyFont="1" applyBorder="1" applyAlignment="1" applyProtection="1">
      <alignment vertical="center"/>
      <protection locked="0"/>
    </xf>
    <xf numFmtId="0" fontId="0" fillId="0" borderId="18" xfId="0" applyBorder="1" applyAlignment="1" applyProtection="1">
      <alignment vertical="center"/>
      <protection locked="0"/>
    </xf>
    <xf numFmtId="164" fontId="0" fillId="0" borderId="2" xfId="0" applyNumberFormat="1" applyBorder="1" applyAlignment="1" applyProtection="1">
      <alignment vertical="center"/>
      <protection locked="0"/>
    </xf>
    <xf numFmtId="0" fontId="0" fillId="0" borderId="9" xfId="0" applyBorder="1" applyAlignment="1" applyProtection="1">
      <alignment vertical="center"/>
      <protection locked="0"/>
    </xf>
    <xf numFmtId="164" fontId="0" fillId="0" borderId="10" xfId="0" applyNumberFormat="1" applyBorder="1" applyAlignment="1" applyProtection="1">
      <alignment vertical="center"/>
      <protection locked="0"/>
    </xf>
    <xf numFmtId="0" fontId="0" fillId="0" borderId="10" xfId="0" applyBorder="1" applyAlignment="1" applyProtection="1">
      <alignment vertical="center"/>
      <protection locked="0"/>
    </xf>
    <xf numFmtId="0" fontId="2" fillId="5" borderId="20" xfId="0" applyFont="1" applyFill="1" applyBorder="1" applyAlignment="1" applyProtection="1">
      <alignment horizontal="center" vertical="center" wrapText="1"/>
      <protection hidden="1"/>
    </xf>
    <xf numFmtId="0" fontId="0" fillId="6" borderId="2" xfId="0" applyFill="1" applyBorder="1" applyAlignment="1" applyProtection="1">
      <alignment horizontal="center" vertical="center"/>
      <protection hidden="1"/>
    </xf>
    <xf numFmtId="0" fontId="2" fillId="5" borderId="20" xfId="0" applyFont="1" applyFill="1" applyBorder="1" applyAlignment="1">
      <alignment horizontal="center" vertical="center" wrapText="1"/>
    </xf>
    <xf numFmtId="0" fontId="2" fillId="5" borderId="21" xfId="0" applyFont="1" applyFill="1" applyBorder="1" applyAlignment="1">
      <alignment horizontal="center" vertical="center" wrapText="1"/>
    </xf>
    <xf numFmtId="0" fontId="2" fillId="5" borderId="22" xfId="0" applyFont="1" applyFill="1" applyBorder="1" applyAlignment="1">
      <alignment horizontal="center" vertical="center" wrapText="1"/>
    </xf>
    <xf numFmtId="0" fontId="0" fillId="0" borderId="0" xfId="0" applyAlignment="1" applyProtection="1">
      <alignment horizontal="center" vertical="center"/>
      <protection locked="0"/>
    </xf>
    <xf numFmtId="0" fontId="0" fillId="6" borderId="10" xfId="0" applyFill="1" applyBorder="1" applyAlignment="1" applyProtection="1">
      <alignment horizontal="center" vertical="center"/>
      <protection hidden="1"/>
    </xf>
  </cellXfs>
  <cellStyles count="2">
    <cellStyle name="Normalny" xfId="0" builtinId="0"/>
    <cellStyle name="Walutowy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0971A1-EC70-42F5-96FA-5B547FDF5CF9}">
  <dimension ref="A1:A19"/>
  <sheetViews>
    <sheetView workbookViewId="0">
      <selection activeCell="A9" sqref="A9"/>
    </sheetView>
  </sheetViews>
  <sheetFormatPr defaultRowHeight="14.4" x14ac:dyDescent="0.3"/>
  <cols>
    <col min="1" max="1" width="185.5546875" bestFit="1" customWidth="1"/>
  </cols>
  <sheetData>
    <row r="1" spans="1:1" ht="15" thickBot="1" x14ac:dyDescent="0.35">
      <c r="A1" s="13" t="s">
        <v>47</v>
      </c>
    </row>
    <row r="2" spans="1:1" x14ac:dyDescent="0.3">
      <c r="A2" s="14" t="s">
        <v>0</v>
      </c>
    </row>
    <row r="3" spans="1:1" x14ac:dyDescent="0.3">
      <c r="A3" s="15" t="s">
        <v>1</v>
      </c>
    </row>
    <row r="4" spans="1:1" x14ac:dyDescent="0.3">
      <c r="A4" s="17" t="s">
        <v>29</v>
      </c>
    </row>
    <row r="5" spans="1:1" ht="28.8" x14ac:dyDescent="0.3">
      <c r="A5" s="31" t="s">
        <v>30</v>
      </c>
    </row>
    <row r="6" spans="1:1" x14ac:dyDescent="0.3">
      <c r="A6" s="16" t="s">
        <v>28</v>
      </c>
    </row>
    <row r="7" spans="1:1" x14ac:dyDescent="0.3">
      <c r="A7" s="34" t="s">
        <v>2</v>
      </c>
    </row>
    <row r="8" spans="1:1" x14ac:dyDescent="0.3">
      <c r="A8" s="19" t="s">
        <v>31</v>
      </c>
    </row>
    <row r="9" spans="1:1" ht="146.4" customHeight="1" x14ac:dyDescent="0.3">
      <c r="A9" s="21" t="s">
        <v>43</v>
      </c>
    </row>
    <row r="10" spans="1:1" x14ac:dyDescent="0.3">
      <c r="A10" s="18" t="s">
        <v>45</v>
      </c>
    </row>
    <row r="11" spans="1:1" ht="15" thickBot="1" x14ac:dyDescent="0.35">
      <c r="A11" s="20" t="s">
        <v>3</v>
      </c>
    </row>
    <row r="12" spans="1:1" x14ac:dyDescent="0.3">
      <c r="A12" s="14" t="s">
        <v>4</v>
      </c>
    </row>
    <row r="13" spans="1:1" x14ac:dyDescent="0.3">
      <c r="A13" s="16" t="s">
        <v>32</v>
      </c>
    </row>
    <row r="14" spans="1:1" ht="15" thickBot="1" x14ac:dyDescent="0.35">
      <c r="A14" s="16" t="s">
        <v>36</v>
      </c>
    </row>
    <row r="15" spans="1:1" x14ac:dyDescent="0.3">
      <c r="A15" s="14" t="s">
        <v>5</v>
      </c>
    </row>
    <row r="16" spans="1:1" x14ac:dyDescent="0.3">
      <c r="A16" s="16" t="s">
        <v>46</v>
      </c>
    </row>
    <row r="17" spans="1:1" ht="15" thickBot="1" x14ac:dyDescent="0.35">
      <c r="A17" s="20" t="s">
        <v>33</v>
      </c>
    </row>
    <row r="18" spans="1:1" x14ac:dyDescent="0.3">
      <c r="A18" s="12" t="s">
        <v>35</v>
      </c>
    </row>
    <row r="19" spans="1:1" x14ac:dyDescent="0.3">
      <c r="A19" s="12" t="s">
        <v>34</v>
      </c>
    </row>
  </sheetData>
  <sheetProtection algorithmName="SHA-512" hashValue="8Q2qdjoJynHT6rbI93fWwfP710oT72BD1HkgkKRtqKWrMxqB1Y7hfQRZXJab9ZMAV1TyzUEmrFzFdapLUlCSIw==" saltValue="2Zcr2cOQ0KDCkOEbchsXPQ==" spinCount="100000" sheet="1" objects="1" scenarios="1" selectLockedCells="1" selectUnlockedCell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5D1056-FEA0-4116-88E9-823A9089FD45}">
  <dimension ref="A1:H118"/>
  <sheetViews>
    <sheetView tabSelected="1" workbookViewId="0">
      <selection activeCell="H11" sqref="H11"/>
    </sheetView>
  </sheetViews>
  <sheetFormatPr defaultRowHeight="14.4" x14ac:dyDescent="0.3"/>
  <cols>
    <col min="1" max="1" width="6.109375" customWidth="1"/>
    <col min="2" max="2" width="30.88671875" customWidth="1"/>
    <col min="3" max="3" width="18.88671875" style="11" customWidth="1"/>
    <col min="4" max="4" width="29.109375" customWidth="1"/>
    <col min="5" max="5" width="30.44140625" style="42" bestFit="1" customWidth="1"/>
    <col min="6" max="6" width="22.109375" customWidth="1"/>
    <col min="7" max="7" width="21.6640625" customWidth="1"/>
    <col min="8" max="8" width="54.21875" customWidth="1"/>
  </cols>
  <sheetData>
    <row r="1" spans="1:8" ht="15" thickBot="1" x14ac:dyDescent="0.35">
      <c r="A1" s="5" t="s">
        <v>44</v>
      </c>
      <c r="B1" s="5"/>
      <c r="C1" s="5"/>
      <c r="D1" s="5"/>
      <c r="E1" s="39"/>
      <c r="F1" s="5"/>
      <c r="G1" s="5"/>
      <c r="H1" s="5"/>
    </row>
    <row r="2" spans="1:8" ht="58.2" thickBot="1" x14ac:dyDescent="0.35">
      <c r="A2" s="23" t="s">
        <v>6</v>
      </c>
      <c r="B2" s="56" t="s">
        <v>7</v>
      </c>
      <c r="C2" s="56" t="s">
        <v>8</v>
      </c>
      <c r="D2" s="56" t="s">
        <v>9</v>
      </c>
      <c r="E2" s="54" t="s">
        <v>18</v>
      </c>
      <c r="F2" s="56" t="s">
        <v>40</v>
      </c>
      <c r="G2" s="57" t="s">
        <v>41</v>
      </c>
      <c r="H2" s="58" t="s">
        <v>10</v>
      </c>
    </row>
    <row r="3" spans="1:8" x14ac:dyDescent="0.3">
      <c r="A3" s="36">
        <v>1</v>
      </c>
      <c r="B3" s="47"/>
      <c r="C3" s="48"/>
      <c r="D3" s="49"/>
      <c r="E3" s="40" t="str">
        <f>IF(VLOOKUP(D3,'Grupowanie wyd. AUTOMATYCZNE'!$B$3:$C$47,2,0)&gt;80000,"wymagana Baza Konkurencyjności","")</f>
        <v/>
      </c>
      <c r="F3" s="37"/>
      <c r="G3" s="37"/>
      <c r="H3" s="25"/>
    </row>
    <row r="4" spans="1:8" x14ac:dyDescent="0.3">
      <c r="A4" s="24">
        <v>2</v>
      </c>
      <c r="B4" s="43"/>
      <c r="C4" s="44"/>
      <c r="D4" s="45"/>
      <c r="E4" s="55" t="str">
        <f>IF(VLOOKUP(D4,'Grupowanie wyd. AUTOMATYCZNE'!$B$3:$C$47,2,0)&gt;80000,"wymagana Baza Konkurencyjności","")</f>
        <v/>
      </c>
      <c r="F4" s="32"/>
      <c r="G4" s="32"/>
      <c r="H4" s="26"/>
    </row>
    <row r="5" spans="1:8" x14ac:dyDescent="0.3">
      <c r="A5" s="24">
        <v>3</v>
      </c>
      <c r="B5" s="43"/>
      <c r="C5" s="44"/>
      <c r="D5" s="46"/>
      <c r="E5" s="55" t="str">
        <f>IF(VLOOKUP(D5,'Grupowanie wyd. AUTOMATYCZNE'!$B$3:$C$47,2,0)&gt;80000,"wymagana Baza Konkurencyjności","")</f>
        <v/>
      </c>
      <c r="F5" s="32"/>
      <c r="G5" s="35"/>
      <c r="H5" s="26"/>
    </row>
    <row r="6" spans="1:8" x14ac:dyDescent="0.3">
      <c r="A6" s="24">
        <v>4</v>
      </c>
      <c r="B6" s="43"/>
      <c r="C6" s="44"/>
      <c r="D6" s="45"/>
      <c r="E6" s="55" t="str">
        <f>IF(VLOOKUP(D6,'Grupowanie wyd. AUTOMATYCZNE'!$B$3:$C$47,2,0)&gt;80000,"wymagana Baza Konkurencyjności","")</f>
        <v/>
      </c>
      <c r="F6" s="32"/>
      <c r="G6" s="35"/>
      <c r="H6" s="26"/>
    </row>
    <row r="7" spans="1:8" x14ac:dyDescent="0.3">
      <c r="A7" s="24">
        <v>5</v>
      </c>
      <c r="B7" s="43"/>
      <c r="C7" s="44"/>
      <c r="D7" s="45"/>
      <c r="E7" s="55" t="str">
        <f>IF(VLOOKUP(D7,'Grupowanie wyd. AUTOMATYCZNE'!$B$3:$C$47,2,0)&gt;80000,"wymagana Baza Konkurencyjności","")</f>
        <v/>
      </c>
      <c r="F7" s="32"/>
      <c r="G7" s="35"/>
      <c r="H7" s="26"/>
    </row>
    <row r="8" spans="1:8" x14ac:dyDescent="0.3">
      <c r="A8" s="24">
        <v>6</v>
      </c>
      <c r="B8" s="43"/>
      <c r="C8" s="44"/>
      <c r="D8" s="45"/>
      <c r="E8" s="55" t="str">
        <f>IF(VLOOKUP(D8,'Grupowanie wyd. AUTOMATYCZNE'!$B$3:$C$47,2,0)&gt;80000,"wymagana Baza Konkurencyjności","")</f>
        <v/>
      </c>
      <c r="F8" s="32"/>
      <c r="G8" s="32"/>
      <c r="H8" s="26"/>
    </row>
    <row r="9" spans="1:8" x14ac:dyDescent="0.3">
      <c r="A9" s="24">
        <v>7</v>
      </c>
      <c r="B9" s="43"/>
      <c r="C9" s="44"/>
      <c r="D9" s="45"/>
      <c r="E9" s="55" t="str">
        <f>IF(VLOOKUP(D9,'Grupowanie wyd. AUTOMATYCZNE'!$B$3:$C$47,2,0)&gt;80000,"wymagana Baza Konkurencyjności","")</f>
        <v/>
      </c>
      <c r="F9" s="32"/>
      <c r="G9" s="32"/>
      <c r="H9" s="26"/>
    </row>
    <row r="10" spans="1:8" x14ac:dyDescent="0.3">
      <c r="A10" s="24">
        <v>8</v>
      </c>
      <c r="B10" s="43"/>
      <c r="C10" s="44"/>
      <c r="D10" s="45"/>
      <c r="E10" s="55" t="str">
        <f>IF(VLOOKUP(D10,'Grupowanie wyd. AUTOMATYCZNE'!$B$3:$C$47,2,0)&gt;80000,"wymagana Baza Konkurencyjności","")</f>
        <v/>
      </c>
      <c r="F10" s="32"/>
      <c r="G10" s="32"/>
      <c r="H10" s="26"/>
    </row>
    <row r="11" spans="1:8" x14ac:dyDescent="0.3">
      <c r="A11" s="24">
        <v>9</v>
      </c>
      <c r="B11" s="43"/>
      <c r="C11" s="44"/>
      <c r="D11" s="45"/>
      <c r="E11" s="55" t="str">
        <f>IF(VLOOKUP(D11,'Grupowanie wyd. AUTOMATYCZNE'!$B$3:$C$47,2,0)&gt;80000,"wymagana Baza Konkurencyjności","")</f>
        <v/>
      </c>
      <c r="F11" s="32"/>
      <c r="G11" s="32"/>
      <c r="H11" s="26"/>
    </row>
    <row r="12" spans="1:8" x14ac:dyDescent="0.3">
      <c r="A12" s="24">
        <v>10</v>
      </c>
      <c r="B12" s="43"/>
      <c r="C12" s="44"/>
      <c r="D12" s="45"/>
      <c r="E12" s="55" t="str">
        <f>IF(VLOOKUP(D12,'Grupowanie wyd. AUTOMATYCZNE'!$B$3:$C$47,2,0)&gt;80000,"wymagana Baza Konkurencyjności","")</f>
        <v/>
      </c>
      <c r="F12" s="32"/>
      <c r="G12" s="35"/>
      <c r="H12" s="26"/>
    </row>
    <row r="13" spans="1:8" x14ac:dyDescent="0.3">
      <c r="A13" s="24">
        <v>11</v>
      </c>
      <c r="B13" s="43"/>
      <c r="C13" s="44"/>
      <c r="D13" s="45"/>
      <c r="E13" s="55" t="str">
        <f>IF(VLOOKUP(D13,'Grupowanie wyd. AUTOMATYCZNE'!$B$3:$C$47,2,0)&gt;80000,"wymagana Baza Konkurencyjności","")</f>
        <v/>
      </c>
      <c r="F13" s="32"/>
      <c r="G13" s="35"/>
      <c r="H13" s="26"/>
    </row>
    <row r="14" spans="1:8" ht="14.4" customHeight="1" x14ac:dyDescent="0.3">
      <c r="A14" s="24">
        <v>12</v>
      </c>
      <c r="B14" s="43"/>
      <c r="C14" s="44"/>
      <c r="D14" s="45"/>
      <c r="E14" s="55" t="str">
        <f>IF(VLOOKUP(D14,'Grupowanie wyd. AUTOMATYCZNE'!$B$3:$C$47,2,0)&gt;80000,"wymagana Baza Konkurencyjności","")</f>
        <v/>
      </c>
      <c r="F14" s="32"/>
      <c r="G14" s="32"/>
      <c r="H14" s="26"/>
    </row>
    <row r="15" spans="1:8" x14ac:dyDescent="0.3">
      <c r="A15" s="24">
        <v>13</v>
      </c>
      <c r="B15" s="43"/>
      <c r="C15" s="44"/>
      <c r="D15" s="45"/>
      <c r="E15" s="55" t="str">
        <f>IF(VLOOKUP(D15,'Grupowanie wyd. AUTOMATYCZNE'!$B$3:$C$47,2,0)&gt;80000,"wymagana Baza Konkurencyjności","")</f>
        <v/>
      </c>
      <c r="F15" s="59"/>
      <c r="G15" s="32"/>
      <c r="H15" s="26"/>
    </row>
    <row r="16" spans="1:8" x14ac:dyDescent="0.3">
      <c r="A16" s="24">
        <v>14</v>
      </c>
      <c r="B16" s="43"/>
      <c r="C16" s="44"/>
      <c r="D16" s="45"/>
      <c r="E16" s="55" t="str">
        <f>IF(VLOOKUP(D16,'Grupowanie wyd. AUTOMATYCZNE'!$B$3:$C$47,2,0)&gt;80000,"wymagana Baza Konkurencyjności","")</f>
        <v/>
      </c>
      <c r="F16" s="32"/>
      <c r="G16" s="35"/>
      <c r="H16" s="26"/>
    </row>
    <row r="17" spans="1:8" x14ac:dyDescent="0.3">
      <c r="A17" s="24">
        <v>15</v>
      </c>
      <c r="B17" s="43"/>
      <c r="C17" s="50"/>
      <c r="D17" s="45"/>
      <c r="E17" s="55" t="str">
        <f>IF(VLOOKUP(D17,'Grupowanie wyd. AUTOMATYCZNE'!$B$3:$C$47,2,0)&gt;80000,"wymagana Baza Konkurencyjności","")</f>
        <v/>
      </c>
      <c r="F17" s="32"/>
      <c r="G17" s="35"/>
      <c r="H17" s="26"/>
    </row>
    <row r="18" spans="1:8" x14ac:dyDescent="0.3">
      <c r="A18" s="24">
        <v>16</v>
      </c>
      <c r="B18" s="43"/>
      <c r="C18" s="44"/>
      <c r="D18" s="45"/>
      <c r="E18" s="55" t="str">
        <f>IF(VLOOKUP(D18,'Grupowanie wyd. AUTOMATYCZNE'!$B$3:$C$47,2,0)&gt;80000,"wymagana Baza Konkurencyjności","")</f>
        <v/>
      </c>
      <c r="F18" s="32"/>
      <c r="G18" s="35"/>
      <c r="H18" s="26"/>
    </row>
    <row r="19" spans="1:8" x14ac:dyDescent="0.3">
      <c r="A19" s="24">
        <v>17</v>
      </c>
      <c r="B19" s="43"/>
      <c r="C19" s="50"/>
      <c r="D19" s="45"/>
      <c r="E19" s="55" t="str">
        <f>IF(VLOOKUP(D19,'Grupowanie wyd. AUTOMATYCZNE'!$B$3:$C$47,2,0)&gt;80000,"wymagana Baza Konkurencyjności","")</f>
        <v/>
      </c>
      <c r="F19" s="32"/>
      <c r="G19" s="32"/>
      <c r="H19" s="26"/>
    </row>
    <row r="20" spans="1:8" x14ac:dyDescent="0.3">
      <c r="A20" s="24">
        <v>18</v>
      </c>
      <c r="B20" s="43"/>
      <c r="C20" s="50"/>
      <c r="D20" s="45"/>
      <c r="E20" s="55" t="str">
        <f>IF(VLOOKUP(D20,'Grupowanie wyd. AUTOMATYCZNE'!$B$3:$C$47,2,0)&gt;80000,"wymagana Baza Konkurencyjności","")</f>
        <v/>
      </c>
      <c r="F20" s="32"/>
      <c r="G20" s="32"/>
      <c r="H20" s="26"/>
    </row>
    <row r="21" spans="1:8" x14ac:dyDescent="0.3">
      <c r="A21" s="24">
        <v>19</v>
      </c>
      <c r="B21" s="43"/>
      <c r="C21" s="50"/>
      <c r="D21" s="45"/>
      <c r="E21" s="55" t="str">
        <f>IF(VLOOKUP(D21,'Grupowanie wyd. AUTOMATYCZNE'!$B$3:$C$47,2,0)&gt;80000,"wymagana Baza Konkurencyjności","")</f>
        <v/>
      </c>
      <c r="F21" s="32"/>
      <c r="G21" s="32"/>
      <c r="H21" s="26"/>
    </row>
    <row r="22" spans="1:8" x14ac:dyDescent="0.3">
      <c r="A22" s="24">
        <v>20</v>
      </c>
      <c r="B22" s="43"/>
      <c r="C22" s="50"/>
      <c r="D22" s="45"/>
      <c r="E22" s="55" t="str">
        <f>IF(VLOOKUP(D22,'Grupowanie wyd. AUTOMATYCZNE'!$B$3:$C$47,2,0)&gt;80000,"wymagana Baza Konkurencyjności","")</f>
        <v/>
      </c>
      <c r="F22" s="32"/>
      <c r="G22" s="32"/>
      <c r="H22" s="26"/>
    </row>
    <row r="23" spans="1:8" x14ac:dyDescent="0.3">
      <c r="A23" s="24">
        <v>21</v>
      </c>
      <c r="B23" s="43"/>
      <c r="C23" s="50"/>
      <c r="D23" s="45"/>
      <c r="E23" s="55" t="str">
        <f>IF(VLOOKUP(D23,'Grupowanie wyd. AUTOMATYCZNE'!$B$3:$C$47,2,0)&gt;80000,"wymagana Baza Konkurencyjności","")</f>
        <v/>
      </c>
      <c r="F23" s="32"/>
      <c r="G23" s="32"/>
      <c r="H23" s="26"/>
    </row>
    <row r="24" spans="1:8" x14ac:dyDescent="0.3">
      <c r="A24" s="24">
        <v>22</v>
      </c>
      <c r="B24" s="43"/>
      <c r="C24" s="50"/>
      <c r="D24" s="45"/>
      <c r="E24" s="55" t="str">
        <f>IF(VLOOKUP(D24,'Grupowanie wyd. AUTOMATYCZNE'!$B$3:$C$47,2,0)&gt;80000,"wymagana Baza Konkurencyjności","")</f>
        <v/>
      </c>
      <c r="F24" s="32"/>
      <c r="G24" s="32"/>
      <c r="H24" s="26"/>
    </row>
    <row r="25" spans="1:8" x14ac:dyDescent="0.3">
      <c r="A25" s="24">
        <v>23</v>
      </c>
      <c r="B25" s="43"/>
      <c r="C25" s="50"/>
      <c r="D25" s="45"/>
      <c r="E25" s="55" t="str">
        <f>IF(VLOOKUP(D25,'Grupowanie wyd. AUTOMATYCZNE'!$B$3:$C$47,2,0)&gt;80000,"wymagana Baza Konkurencyjności","")</f>
        <v/>
      </c>
      <c r="F25" s="32"/>
      <c r="G25" s="32"/>
      <c r="H25" s="26"/>
    </row>
    <row r="26" spans="1:8" x14ac:dyDescent="0.3">
      <c r="A26" s="24">
        <v>24</v>
      </c>
      <c r="B26" s="43"/>
      <c r="C26" s="50"/>
      <c r="D26" s="45"/>
      <c r="E26" s="55" t="str">
        <f>IF(VLOOKUP(D26,'Grupowanie wyd. AUTOMATYCZNE'!$B$3:$C$47,2,0)&gt;80000,"wymagana Baza Konkurencyjności","")</f>
        <v/>
      </c>
      <c r="F26" s="32"/>
      <c r="G26" s="32"/>
      <c r="H26" s="26"/>
    </row>
    <row r="27" spans="1:8" x14ac:dyDescent="0.3">
      <c r="A27" s="24">
        <v>25</v>
      </c>
      <c r="B27" s="43"/>
      <c r="C27" s="50"/>
      <c r="D27" s="45"/>
      <c r="E27" s="55" t="str">
        <f>IF(VLOOKUP(D27,'Grupowanie wyd. AUTOMATYCZNE'!$B$3:$C$47,2,0)&gt;80000,"wymagana Baza Konkurencyjności","")</f>
        <v/>
      </c>
      <c r="F27" s="32"/>
      <c r="G27" s="32"/>
      <c r="H27" s="26"/>
    </row>
    <row r="28" spans="1:8" x14ac:dyDescent="0.3">
      <c r="A28" s="24">
        <v>26</v>
      </c>
      <c r="B28" s="43"/>
      <c r="C28" s="50"/>
      <c r="D28" s="45"/>
      <c r="E28" s="55" t="str">
        <f>IF(VLOOKUP(D28,'Grupowanie wyd. AUTOMATYCZNE'!$B$3:$C$47,2,0)&gt;80000,"wymagana Baza Konkurencyjności","")</f>
        <v/>
      </c>
      <c r="F28" s="32"/>
      <c r="G28" s="32"/>
      <c r="H28" s="26"/>
    </row>
    <row r="29" spans="1:8" x14ac:dyDescent="0.3">
      <c r="A29" s="24">
        <v>27</v>
      </c>
      <c r="B29" s="43"/>
      <c r="C29" s="50"/>
      <c r="D29" s="45"/>
      <c r="E29" s="55" t="str">
        <f>IF(VLOOKUP(D29,'Grupowanie wyd. AUTOMATYCZNE'!$B$3:$C$47,2,0)&gt;80000,"wymagana Baza Konkurencyjności","")</f>
        <v/>
      </c>
      <c r="F29" s="32"/>
      <c r="G29" s="32"/>
      <c r="H29" s="26"/>
    </row>
    <row r="30" spans="1:8" x14ac:dyDescent="0.3">
      <c r="A30" s="24">
        <v>28</v>
      </c>
      <c r="B30" s="43"/>
      <c r="C30" s="50"/>
      <c r="D30" s="45"/>
      <c r="E30" s="55" t="str">
        <f>IF(VLOOKUP(D30,'Grupowanie wyd. AUTOMATYCZNE'!$B$3:$C$47,2,0)&gt;80000,"wymagana Baza Konkurencyjności","")</f>
        <v/>
      </c>
      <c r="F30" s="32"/>
      <c r="G30" s="32"/>
      <c r="H30" s="26"/>
    </row>
    <row r="31" spans="1:8" x14ac:dyDescent="0.3">
      <c r="A31" s="24">
        <v>29</v>
      </c>
      <c r="B31" s="43"/>
      <c r="C31" s="50"/>
      <c r="D31" s="45"/>
      <c r="E31" s="55" t="str">
        <f>IF(VLOOKUP(D31,'Grupowanie wyd. AUTOMATYCZNE'!$B$3:$C$47,2,0)&gt;80000,"wymagana Baza Konkurencyjności","")</f>
        <v/>
      </c>
      <c r="F31" s="32"/>
      <c r="G31" s="32"/>
      <c r="H31" s="26"/>
    </row>
    <row r="32" spans="1:8" x14ac:dyDescent="0.3">
      <c r="A32" s="24">
        <v>30</v>
      </c>
      <c r="B32" s="43"/>
      <c r="C32" s="50"/>
      <c r="D32" s="45"/>
      <c r="E32" s="55" t="str">
        <f>IF(VLOOKUP(D32,'Grupowanie wyd. AUTOMATYCZNE'!$B$3:$C$47,2,0)&gt;80000,"wymagana Baza Konkurencyjności","")</f>
        <v/>
      </c>
      <c r="F32" s="32"/>
      <c r="G32" s="32"/>
      <c r="H32" s="26"/>
    </row>
    <row r="33" spans="1:8" x14ac:dyDescent="0.3">
      <c r="A33" s="24">
        <v>31</v>
      </c>
      <c r="B33" s="43"/>
      <c r="C33" s="50"/>
      <c r="D33" s="45"/>
      <c r="E33" s="55" t="str">
        <f>IF(VLOOKUP(D33,'Grupowanie wyd. AUTOMATYCZNE'!$B$3:$C$47,2,0)&gt;80000,"wymagana Baza Konkurencyjności","")</f>
        <v/>
      </c>
      <c r="F33" s="32"/>
      <c r="G33" s="32"/>
      <c r="H33" s="26"/>
    </row>
    <row r="34" spans="1:8" x14ac:dyDescent="0.3">
      <c r="A34" s="24">
        <v>32</v>
      </c>
      <c r="B34" s="43"/>
      <c r="C34" s="50"/>
      <c r="D34" s="45"/>
      <c r="E34" s="55" t="str">
        <f>IF(VLOOKUP(D34,'Grupowanie wyd. AUTOMATYCZNE'!$B$3:$C$47,2,0)&gt;80000,"wymagana Baza Konkurencyjności","")</f>
        <v/>
      </c>
      <c r="F34" s="32"/>
      <c r="G34" s="32"/>
      <c r="H34" s="26"/>
    </row>
    <row r="35" spans="1:8" x14ac:dyDescent="0.3">
      <c r="A35" s="24">
        <v>33</v>
      </c>
      <c r="B35" s="43"/>
      <c r="C35" s="50"/>
      <c r="D35" s="45"/>
      <c r="E35" s="55" t="str">
        <f>IF(VLOOKUP(D35,'Grupowanie wyd. AUTOMATYCZNE'!$B$3:$C$47,2,0)&gt;80000,"wymagana Baza Konkurencyjności","")</f>
        <v/>
      </c>
      <c r="F35" s="32"/>
      <c r="G35" s="32"/>
      <c r="H35" s="26"/>
    </row>
    <row r="36" spans="1:8" x14ac:dyDescent="0.3">
      <c r="A36" s="24">
        <v>34</v>
      </c>
      <c r="B36" s="43"/>
      <c r="C36" s="50"/>
      <c r="D36" s="45"/>
      <c r="E36" s="55" t="str">
        <f>IF(VLOOKUP(D36,'Grupowanie wyd. AUTOMATYCZNE'!$B$3:$C$47,2,0)&gt;80000,"wymagana Baza Konkurencyjności","")</f>
        <v/>
      </c>
      <c r="F36" s="32"/>
      <c r="G36" s="32"/>
      <c r="H36" s="26"/>
    </row>
    <row r="37" spans="1:8" x14ac:dyDescent="0.3">
      <c r="A37" s="24">
        <v>35</v>
      </c>
      <c r="B37" s="43"/>
      <c r="C37" s="50"/>
      <c r="D37" s="45"/>
      <c r="E37" s="55" t="str">
        <f>IF(VLOOKUP(D37,'Grupowanie wyd. AUTOMATYCZNE'!$B$3:$C$47,2,0)&gt;80000,"wymagana Baza Konkurencyjności","")</f>
        <v/>
      </c>
      <c r="F37" s="32"/>
      <c r="G37" s="32"/>
      <c r="H37" s="26"/>
    </row>
    <row r="38" spans="1:8" x14ac:dyDescent="0.3">
      <c r="A38" s="24">
        <v>36</v>
      </c>
      <c r="B38" s="43"/>
      <c r="C38" s="50"/>
      <c r="D38" s="45"/>
      <c r="E38" s="55" t="str">
        <f>IF(VLOOKUP(D38,'Grupowanie wyd. AUTOMATYCZNE'!$B$3:$C$47,2,0)&gt;80000,"wymagana Baza Konkurencyjności","")</f>
        <v/>
      </c>
      <c r="F38" s="32"/>
      <c r="G38" s="32"/>
      <c r="H38" s="26"/>
    </row>
    <row r="39" spans="1:8" x14ac:dyDescent="0.3">
      <c r="A39" s="24">
        <v>37</v>
      </c>
      <c r="B39" s="43"/>
      <c r="C39" s="50"/>
      <c r="D39" s="45"/>
      <c r="E39" s="55" t="str">
        <f>IF(VLOOKUP(D39,'Grupowanie wyd. AUTOMATYCZNE'!$B$3:$C$47,2,0)&gt;80000,"wymagana Baza Konkurencyjności","")</f>
        <v/>
      </c>
      <c r="F39" s="32"/>
      <c r="G39" s="32"/>
      <c r="H39" s="26"/>
    </row>
    <row r="40" spans="1:8" x14ac:dyDescent="0.3">
      <c r="A40" s="24">
        <v>38</v>
      </c>
      <c r="B40" s="43"/>
      <c r="C40" s="50"/>
      <c r="D40" s="45"/>
      <c r="E40" s="55" t="str">
        <f>IF(VLOOKUP(D40,'Grupowanie wyd. AUTOMATYCZNE'!$B$3:$C$47,2,0)&gt;80000,"wymagana Baza Konkurencyjności","")</f>
        <v/>
      </c>
      <c r="F40" s="32"/>
      <c r="G40" s="32"/>
      <c r="H40" s="26"/>
    </row>
    <row r="41" spans="1:8" x14ac:dyDescent="0.3">
      <c r="A41" s="24">
        <v>39</v>
      </c>
      <c r="B41" s="43"/>
      <c r="C41" s="50"/>
      <c r="D41" s="45"/>
      <c r="E41" s="55" t="str">
        <f>IF(VLOOKUP(D41,'Grupowanie wyd. AUTOMATYCZNE'!$B$3:$C$47,2,0)&gt;80000,"wymagana Baza Konkurencyjności","")</f>
        <v/>
      </c>
      <c r="F41" s="32"/>
      <c r="G41" s="32"/>
      <c r="H41" s="26"/>
    </row>
    <row r="42" spans="1:8" x14ac:dyDescent="0.3">
      <c r="A42" s="24">
        <v>40</v>
      </c>
      <c r="B42" s="43"/>
      <c r="C42" s="50"/>
      <c r="D42" s="45"/>
      <c r="E42" s="55" t="str">
        <f>IF(VLOOKUP(D42,'Grupowanie wyd. AUTOMATYCZNE'!$B$3:$C$47,2,0)&gt;80000,"wymagana Baza Konkurencyjności","")</f>
        <v/>
      </c>
      <c r="F42" s="32"/>
      <c r="G42" s="32"/>
      <c r="H42" s="26"/>
    </row>
    <row r="43" spans="1:8" x14ac:dyDescent="0.3">
      <c r="A43" s="24">
        <v>41</v>
      </c>
      <c r="B43" s="43"/>
      <c r="C43" s="50"/>
      <c r="D43" s="45"/>
      <c r="E43" s="55" t="str">
        <f>IF(VLOOKUP(D43,'Grupowanie wyd. AUTOMATYCZNE'!$B$3:$C$47,2,0)&gt;80000,"wymagana Baza Konkurencyjności","")</f>
        <v/>
      </c>
      <c r="F43" s="32"/>
      <c r="G43" s="32"/>
      <c r="H43" s="26"/>
    </row>
    <row r="44" spans="1:8" x14ac:dyDescent="0.3">
      <c r="A44" s="24">
        <v>42</v>
      </c>
      <c r="B44" s="43"/>
      <c r="C44" s="50"/>
      <c r="D44" s="45"/>
      <c r="E44" s="55" t="str">
        <f>IF(VLOOKUP(D44,'Grupowanie wyd. AUTOMATYCZNE'!$B$3:$C$47,2,0)&gt;80000,"wymagana Baza Konkurencyjności","")</f>
        <v/>
      </c>
      <c r="F44" s="32"/>
      <c r="G44" s="32"/>
      <c r="H44" s="26"/>
    </row>
    <row r="45" spans="1:8" x14ac:dyDescent="0.3">
      <c r="A45" s="24">
        <v>43</v>
      </c>
      <c r="B45" s="43"/>
      <c r="C45" s="50"/>
      <c r="D45" s="45"/>
      <c r="E45" s="55" t="str">
        <f>IF(VLOOKUP(D45,'Grupowanie wyd. AUTOMATYCZNE'!$B$3:$C$47,2,0)&gt;80000,"wymagana Baza Konkurencyjności","")</f>
        <v/>
      </c>
      <c r="F45" s="32"/>
      <c r="G45" s="32"/>
      <c r="H45" s="26"/>
    </row>
    <row r="46" spans="1:8" x14ac:dyDescent="0.3">
      <c r="A46" s="24">
        <v>44</v>
      </c>
      <c r="B46" s="43"/>
      <c r="C46" s="50"/>
      <c r="D46" s="45"/>
      <c r="E46" s="55" t="str">
        <f>IF(VLOOKUP(D46,'Grupowanie wyd. AUTOMATYCZNE'!$B$3:$C$47,2,0)&gt;80000,"wymagana Baza Konkurencyjności","")</f>
        <v/>
      </c>
      <c r="F46" s="32"/>
      <c r="G46" s="32"/>
      <c r="H46" s="26"/>
    </row>
    <row r="47" spans="1:8" x14ac:dyDescent="0.3">
      <c r="A47" s="24">
        <v>45</v>
      </c>
      <c r="B47" s="43"/>
      <c r="C47" s="50"/>
      <c r="D47" s="45"/>
      <c r="E47" s="55" t="str">
        <f>IF(VLOOKUP(D47,'Grupowanie wyd. AUTOMATYCZNE'!$B$3:$C$47,2,0)&gt;80000,"wymagana Baza Konkurencyjności","")</f>
        <v/>
      </c>
      <c r="F47" s="32"/>
      <c r="G47" s="32"/>
      <c r="H47" s="26"/>
    </row>
    <row r="48" spans="1:8" x14ac:dyDescent="0.3">
      <c r="A48" s="24">
        <v>46</v>
      </c>
      <c r="B48" s="43"/>
      <c r="C48" s="50"/>
      <c r="D48" s="45"/>
      <c r="E48" s="55" t="str">
        <f>IF(VLOOKUP(D48,'Grupowanie wyd. AUTOMATYCZNE'!$B$3:$C$47,2,0)&gt;80000,"wymagana Baza Konkurencyjności","")</f>
        <v/>
      </c>
      <c r="F48" s="32"/>
      <c r="G48" s="32"/>
      <c r="H48" s="26"/>
    </row>
    <row r="49" spans="1:8" x14ac:dyDescent="0.3">
      <c r="A49" s="24">
        <v>47</v>
      </c>
      <c r="B49" s="43"/>
      <c r="C49" s="50"/>
      <c r="D49" s="45"/>
      <c r="E49" s="55" t="str">
        <f>IF(VLOOKUP(D49,'Grupowanie wyd. AUTOMATYCZNE'!$B$3:$C$47,2,0)&gt;80000,"wymagana Baza Konkurencyjności","")</f>
        <v/>
      </c>
      <c r="F49" s="32"/>
      <c r="G49" s="32"/>
      <c r="H49" s="26"/>
    </row>
    <row r="50" spans="1:8" x14ac:dyDescent="0.3">
      <c r="A50" s="24">
        <v>48</v>
      </c>
      <c r="B50" s="43"/>
      <c r="C50" s="50"/>
      <c r="D50" s="45"/>
      <c r="E50" s="55" t="str">
        <f>IF(VLOOKUP(D50,'Grupowanie wyd. AUTOMATYCZNE'!$B$3:$C$47,2,0)&gt;80000,"wymagana Baza Konkurencyjności","")</f>
        <v/>
      </c>
      <c r="F50" s="32"/>
      <c r="G50" s="32"/>
      <c r="H50" s="26"/>
    </row>
    <row r="51" spans="1:8" x14ac:dyDescent="0.3">
      <c r="A51" s="24">
        <v>49</v>
      </c>
      <c r="B51" s="43"/>
      <c r="C51" s="50"/>
      <c r="D51" s="45"/>
      <c r="E51" s="55" t="str">
        <f>IF(VLOOKUP(D51,'Grupowanie wyd. AUTOMATYCZNE'!$B$3:$C$47,2,0)&gt;80000,"wymagana Baza Konkurencyjności","")</f>
        <v/>
      </c>
      <c r="F51" s="32"/>
      <c r="G51" s="32"/>
      <c r="H51" s="26"/>
    </row>
    <row r="52" spans="1:8" x14ac:dyDescent="0.3">
      <c r="A52" s="24">
        <v>50</v>
      </c>
      <c r="B52" s="43"/>
      <c r="C52" s="50"/>
      <c r="D52" s="45"/>
      <c r="E52" s="55" t="str">
        <f>IF(VLOOKUP(D52,'Grupowanie wyd. AUTOMATYCZNE'!$B$3:$C$47,2,0)&gt;80000,"wymagana Baza Konkurencyjności","")</f>
        <v/>
      </c>
      <c r="F52" s="32"/>
      <c r="G52" s="32"/>
      <c r="H52" s="26"/>
    </row>
    <row r="53" spans="1:8" x14ac:dyDescent="0.3">
      <c r="A53" s="24">
        <v>51</v>
      </c>
      <c r="B53" s="43"/>
      <c r="C53" s="50"/>
      <c r="D53" s="45"/>
      <c r="E53" s="55" t="str">
        <f>IF(VLOOKUP(D53,'Grupowanie wyd. AUTOMATYCZNE'!$B$3:$C$47,2,0)&gt;80000,"wymagana Baza Konkurencyjności","")</f>
        <v/>
      </c>
      <c r="F53" s="32"/>
      <c r="G53" s="32"/>
      <c r="H53" s="26"/>
    </row>
    <row r="54" spans="1:8" x14ac:dyDescent="0.3">
      <c r="A54" s="24">
        <v>52</v>
      </c>
      <c r="B54" s="43"/>
      <c r="C54" s="50"/>
      <c r="D54" s="45"/>
      <c r="E54" s="55" t="str">
        <f>IF(VLOOKUP(D54,'Grupowanie wyd. AUTOMATYCZNE'!$B$3:$C$47,2,0)&gt;80000,"wymagana Baza Konkurencyjności","")</f>
        <v/>
      </c>
      <c r="F54" s="32"/>
      <c r="G54" s="32"/>
      <c r="H54" s="26"/>
    </row>
    <row r="55" spans="1:8" x14ac:dyDescent="0.3">
      <c r="A55" s="24">
        <v>53</v>
      </c>
      <c r="B55" s="43"/>
      <c r="C55" s="50"/>
      <c r="D55" s="45"/>
      <c r="E55" s="55" t="str">
        <f>IF(VLOOKUP(D55,'Grupowanie wyd. AUTOMATYCZNE'!$B$3:$C$47,2,0)&gt;80000,"wymagana Baza Konkurencyjności","")</f>
        <v/>
      </c>
      <c r="F55" s="32"/>
      <c r="G55" s="32"/>
      <c r="H55" s="26"/>
    </row>
    <row r="56" spans="1:8" x14ac:dyDescent="0.3">
      <c r="A56" s="24">
        <v>54</v>
      </c>
      <c r="B56" s="43"/>
      <c r="C56" s="50"/>
      <c r="D56" s="45"/>
      <c r="E56" s="55" t="str">
        <f>IF(VLOOKUP(D56,'Grupowanie wyd. AUTOMATYCZNE'!$B$3:$C$47,2,0)&gt;80000,"wymagana Baza Konkurencyjności","")</f>
        <v/>
      </c>
      <c r="F56" s="32"/>
      <c r="G56" s="32"/>
      <c r="H56" s="26"/>
    </row>
    <row r="57" spans="1:8" x14ac:dyDescent="0.3">
      <c r="A57" s="24">
        <v>55</v>
      </c>
      <c r="B57" s="43"/>
      <c r="C57" s="50"/>
      <c r="D57" s="45"/>
      <c r="E57" s="55" t="str">
        <f>IF(VLOOKUP(D57,'Grupowanie wyd. AUTOMATYCZNE'!$B$3:$C$47,2,0)&gt;80000,"wymagana Baza Konkurencyjności","")</f>
        <v/>
      </c>
      <c r="F57" s="32"/>
      <c r="G57" s="32"/>
      <c r="H57" s="26"/>
    </row>
    <row r="58" spans="1:8" x14ac:dyDescent="0.3">
      <c r="A58" s="24">
        <v>56</v>
      </c>
      <c r="B58" s="43"/>
      <c r="C58" s="50"/>
      <c r="D58" s="45"/>
      <c r="E58" s="55" t="str">
        <f>IF(VLOOKUP(D58,'Grupowanie wyd. AUTOMATYCZNE'!$B$3:$C$47,2,0)&gt;80000,"wymagana Baza Konkurencyjności","")</f>
        <v/>
      </c>
      <c r="F58" s="32"/>
      <c r="G58" s="32"/>
      <c r="H58" s="26"/>
    </row>
    <row r="59" spans="1:8" x14ac:dyDescent="0.3">
      <c r="A59" s="24">
        <v>57</v>
      </c>
      <c r="B59" s="43"/>
      <c r="C59" s="50"/>
      <c r="D59" s="45"/>
      <c r="E59" s="55" t="str">
        <f>IF(VLOOKUP(D59,'Grupowanie wyd. AUTOMATYCZNE'!$B$3:$C$47,2,0)&gt;80000,"wymagana Baza Konkurencyjności","")</f>
        <v/>
      </c>
      <c r="F59" s="32"/>
      <c r="G59" s="32"/>
      <c r="H59" s="26"/>
    </row>
    <row r="60" spans="1:8" x14ac:dyDescent="0.3">
      <c r="A60" s="24">
        <v>58</v>
      </c>
      <c r="B60" s="43"/>
      <c r="C60" s="50"/>
      <c r="D60" s="45"/>
      <c r="E60" s="55" t="str">
        <f>IF(VLOOKUP(D60,'Grupowanie wyd. AUTOMATYCZNE'!$B$3:$C$47,2,0)&gt;80000,"wymagana Baza Konkurencyjności","")</f>
        <v/>
      </c>
      <c r="F60" s="32"/>
      <c r="G60" s="32"/>
      <c r="H60" s="26"/>
    </row>
    <row r="61" spans="1:8" x14ac:dyDescent="0.3">
      <c r="A61" s="24">
        <v>59</v>
      </c>
      <c r="B61" s="43"/>
      <c r="C61" s="50"/>
      <c r="D61" s="45"/>
      <c r="E61" s="55" t="str">
        <f>IF(VLOOKUP(D61,'Grupowanie wyd. AUTOMATYCZNE'!$B$3:$C$47,2,0)&gt;80000,"wymagana Baza Konkurencyjności","")</f>
        <v/>
      </c>
      <c r="F61" s="32"/>
      <c r="G61" s="32"/>
      <c r="H61" s="26"/>
    </row>
    <row r="62" spans="1:8" x14ac:dyDescent="0.3">
      <c r="A62" s="24">
        <v>60</v>
      </c>
      <c r="B62" s="43"/>
      <c r="C62" s="50"/>
      <c r="D62" s="45"/>
      <c r="E62" s="55" t="str">
        <f>IF(VLOOKUP(D62,'Grupowanie wyd. AUTOMATYCZNE'!$B$3:$C$47,2,0)&gt;80000,"wymagana Baza Konkurencyjności","")</f>
        <v/>
      </c>
      <c r="F62" s="32"/>
      <c r="G62" s="32"/>
      <c r="H62" s="26"/>
    </row>
    <row r="63" spans="1:8" x14ac:dyDescent="0.3">
      <c r="A63" s="24">
        <v>61</v>
      </c>
      <c r="B63" s="43"/>
      <c r="C63" s="50"/>
      <c r="D63" s="45"/>
      <c r="E63" s="55" t="str">
        <f>IF(VLOOKUP(D63,'Grupowanie wyd. AUTOMATYCZNE'!$B$3:$C$47,2,0)&gt;80000,"wymagana Baza Konkurencyjności","")</f>
        <v/>
      </c>
      <c r="F63" s="32"/>
      <c r="G63" s="32"/>
      <c r="H63" s="26"/>
    </row>
    <row r="64" spans="1:8" x14ac:dyDescent="0.3">
      <c r="A64" s="24">
        <v>62</v>
      </c>
      <c r="B64" s="43"/>
      <c r="C64" s="50"/>
      <c r="D64" s="45"/>
      <c r="E64" s="55" t="str">
        <f>IF(VLOOKUP(D64,'Grupowanie wyd. AUTOMATYCZNE'!$B$3:$C$47,2,0)&gt;80000,"wymagana Baza Konkurencyjności","")</f>
        <v/>
      </c>
      <c r="F64" s="32"/>
      <c r="G64" s="32"/>
      <c r="H64" s="26"/>
    </row>
    <row r="65" spans="1:8" x14ac:dyDescent="0.3">
      <c r="A65" s="24">
        <v>63</v>
      </c>
      <c r="B65" s="43"/>
      <c r="C65" s="50"/>
      <c r="D65" s="45"/>
      <c r="E65" s="55" t="str">
        <f>IF(VLOOKUP(D65,'Grupowanie wyd. AUTOMATYCZNE'!$B$3:$C$47,2,0)&gt;80000,"wymagana Baza Konkurencyjności","")</f>
        <v/>
      </c>
      <c r="F65" s="32"/>
      <c r="G65" s="32"/>
      <c r="H65" s="26"/>
    </row>
    <row r="66" spans="1:8" x14ac:dyDescent="0.3">
      <c r="A66" s="24">
        <v>64</v>
      </c>
      <c r="B66" s="43"/>
      <c r="C66" s="50"/>
      <c r="D66" s="45"/>
      <c r="E66" s="55" t="str">
        <f>IF(VLOOKUP(D66,'Grupowanie wyd. AUTOMATYCZNE'!$B$3:$C$47,2,0)&gt;80000,"wymagana Baza Konkurencyjności","")</f>
        <v/>
      </c>
      <c r="F66" s="32"/>
      <c r="G66" s="32"/>
      <c r="H66" s="26"/>
    </row>
    <row r="67" spans="1:8" x14ac:dyDescent="0.3">
      <c r="A67" s="24">
        <v>65</v>
      </c>
      <c r="B67" s="43"/>
      <c r="C67" s="50"/>
      <c r="D67" s="45"/>
      <c r="E67" s="55" t="str">
        <f>IF(VLOOKUP(D67,'Grupowanie wyd. AUTOMATYCZNE'!$B$3:$C$47,2,0)&gt;80000,"wymagana Baza Konkurencyjności","")</f>
        <v/>
      </c>
      <c r="F67" s="32"/>
      <c r="G67" s="32"/>
      <c r="H67" s="26"/>
    </row>
    <row r="68" spans="1:8" x14ac:dyDescent="0.3">
      <c r="A68" s="24">
        <v>66</v>
      </c>
      <c r="B68" s="43"/>
      <c r="C68" s="50"/>
      <c r="D68" s="45"/>
      <c r="E68" s="55" t="str">
        <f>IF(VLOOKUP(D68,'Grupowanie wyd. AUTOMATYCZNE'!$B$3:$C$47,2,0)&gt;80000,"wymagana Baza Konkurencyjności","")</f>
        <v/>
      </c>
      <c r="F68" s="32"/>
      <c r="G68" s="32"/>
      <c r="H68" s="26"/>
    </row>
    <row r="69" spans="1:8" x14ac:dyDescent="0.3">
      <c r="A69" s="24">
        <v>67</v>
      </c>
      <c r="B69" s="43"/>
      <c r="C69" s="50"/>
      <c r="D69" s="45"/>
      <c r="E69" s="55" t="str">
        <f>IF(VLOOKUP(D69,'Grupowanie wyd. AUTOMATYCZNE'!$B$3:$C$47,2,0)&gt;80000,"wymagana Baza Konkurencyjności","")</f>
        <v/>
      </c>
      <c r="F69" s="32"/>
      <c r="G69" s="32"/>
      <c r="H69" s="26"/>
    </row>
    <row r="70" spans="1:8" x14ac:dyDescent="0.3">
      <c r="A70" s="24">
        <v>68</v>
      </c>
      <c r="B70" s="43"/>
      <c r="C70" s="50"/>
      <c r="D70" s="45"/>
      <c r="E70" s="55" t="str">
        <f>IF(VLOOKUP(D70,'Grupowanie wyd. AUTOMATYCZNE'!$B$3:$C$47,2,0)&gt;80000,"wymagana Baza Konkurencyjności","")</f>
        <v/>
      </c>
      <c r="F70" s="32"/>
      <c r="G70" s="32"/>
      <c r="H70" s="26"/>
    </row>
    <row r="71" spans="1:8" x14ac:dyDescent="0.3">
      <c r="A71" s="24">
        <v>69</v>
      </c>
      <c r="B71" s="43"/>
      <c r="C71" s="50"/>
      <c r="D71" s="45"/>
      <c r="E71" s="55" t="str">
        <f>IF(VLOOKUP(D71,'Grupowanie wyd. AUTOMATYCZNE'!$B$3:$C$47,2,0)&gt;80000,"wymagana Baza Konkurencyjności","")</f>
        <v/>
      </c>
      <c r="F71" s="32"/>
      <c r="G71" s="32"/>
      <c r="H71" s="26"/>
    </row>
    <row r="72" spans="1:8" x14ac:dyDescent="0.3">
      <c r="A72" s="24">
        <v>70</v>
      </c>
      <c r="B72" s="43"/>
      <c r="C72" s="50"/>
      <c r="D72" s="45"/>
      <c r="E72" s="55" t="str">
        <f>IF(VLOOKUP(D72,'Grupowanie wyd. AUTOMATYCZNE'!$B$3:$C$47,2,0)&gt;80000,"wymagana Baza Konkurencyjności","")</f>
        <v/>
      </c>
      <c r="F72" s="32"/>
      <c r="G72" s="32"/>
      <c r="H72" s="26"/>
    </row>
    <row r="73" spans="1:8" x14ac:dyDescent="0.3">
      <c r="A73" s="24">
        <v>71</v>
      </c>
      <c r="B73" s="43"/>
      <c r="C73" s="50"/>
      <c r="D73" s="45"/>
      <c r="E73" s="55" t="str">
        <f>IF(VLOOKUP(D73,'Grupowanie wyd. AUTOMATYCZNE'!$B$3:$C$47,2,0)&gt;80000,"wymagana Baza Konkurencyjności","")</f>
        <v/>
      </c>
      <c r="F73" s="32"/>
      <c r="G73" s="32"/>
      <c r="H73" s="26"/>
    </row>
    <row r="74" spans="1:8" x14ac:dyDescent="0.3">
      <c r="A74" s="24">
        <v>72</v>
      </c>
      <c r="B74" s="43"/>
      <c r="C74" s="50"/>
      <c r="D74" s="45"/>
      <c r="E74" s="55" t="str">
        <f>IF(VLOOKUP(D74,'Grupowanie wyd. AUTOMATYCZNE'!$B$3:$C$47,2,0)&gt;80000,"wymagana Baza Konkurencyjności","")</f>
        <v/>
      </c>
      <c r="F74" s="32"/>
      <c r="G74" s="32"/>
      <c r="H74" s="26"/>
    </row>
    <row r="75" spans="1:8" x14ac:dyDescent="0.3">
      <c r="A75" s="24">
        <v>73</v>
      </c>
      <c r="B75" s="43"/>
      <c r="C75" s="50"/>
      <c r="D75" s="45"/>
      <c r="E75" s="55" t="str">
        <f>IF(VLOOKUP(D75,'Grupowanie wyd. AUTOMATYCZNE'!$B$3:$C$47,2,0)&gt;80000,"wymagana Baza Konkurencyjności","")</f>
        <v/>
      </c>
      <c r="F75" s="32"/>
      <c r="G75" s="32"/>
      <c r="H75" s="26"/>
    </row>
    <row r="76" spans="1:8" x14ac:dyDescent="0.3">
      <c r="A76" s="24">
        <v>74</v>
      </c>
      <c r="B76" s="43"/>
      <c r="C76" s="50"/>
      <c r="D76" s="45"/>
      <c r="E76" s="55" t="str">
        <f>IF(VLOOKUP(D76,'Grupowanie wyd. AUTOMATYCZNE'!$B$3:$C$47,2,0)&gt;80000,"wymagana Baza Konkurencyjności","")</f>
        <v/>
      </c>
      <c r="F76" s="32"/>
      <c r="G76" s="32"/>
      <c r="H76" s="26"/>
    </row>
    <row r="77" spans="1:8" x14ac:dyDescent="0.3">
      <c r="A77" s="24">
        <v>75</v>
      </c>
      <c r="B77" s="43"/>
      <c r="C77" s="50"/>
      <c r="D77" s="45"/>
      <c r="E77" s="55" t="str">
        <f>IF(VLOOKUP(D77,'Grupowanie wyd. AUTOMATYCZNE'!$B$3:$C$47,2,0)&gt;80000,"wymagana Baza Konkurencyjności","")</f>
        <v/>
      </c>
      <c r="F77" s="32"/>
      <c r="G77" s="32"/>
      <c r="H77" s="26"/>
    </row>
    <row r="78" spans="1:8" x14ac:dyDescent="0.3">
      <c r="A78" s="24">
        <v>76</v>
      </c>
      <c r="B78" s="43"/>
      <c r="C78" s="50"/>
      <c r="D78" s="45"/>
      <c r="E78" s="55" t="str">
        <f>IF(VLOOKUP(D78,'Grupowanie wyd. AUTOMATYCZNE'!$B$3:$C$47,2,0)&gt;80000,"wymagana Baza Konkurencyjności","")</f>
        <v/>
      </c>
      <c r="F78" s="32"/>
      <c r="G78" s="32"/>
      <c r="H78" s="26"/>
    </row>
    <row r="79" spans="1:8" x14ac:dyDescent="0.3">
      <c r="A79" s="24">
        <v>77</v>
      </c>
      <c r="B79" s="43"/>
      <c r="C79" s="50"/>
      <c r="D79" s="45"/>
      <c r="E79" s="55" t="str">
        <f>IF(VLOOKUP(D79,'Grupowanie wyd. AUTOMATYCZNE'!$B$3:$C$47,2,0)&gt;80000,"wymagana Baza Konkurencyjności","")</f>
        <v/>
      </c>
      <c r="F79" s="32"/>
      <c r="G79" s="32"/>
      <c r="H79" s="26"/>
    </row>
    <row r="80" spans="1:8" x14ac:dyDescent="0.3">
      <c r="A80" s="24">
        <v>78</v>
      </c>
      <c r="B80" s="43"/>
      <c r="C80" s="50"/>
      <c r="D80" s="45"/>
      <c r="E80" s="55" t="str">
        <f>IF(VLOOKUP(D80,'Grupowanie wyd. AUTOMATYCZNE'!$B$3:$C$47,2,0)&gt;80000,"wymagana Baza Konkurencyjności","")</f>
        <v/>
      </c>
      <c r="F80" s="32"/>
      <c r="G80" s="32"/>
      <c r="H80" s="26"/>
    </row>
    <row r="81" spans="1:8" x14ac:dyDescent="0.3">
      <c r="A81" s="24">
        <v>79</v>
      </c>
      <c r="B81" s="43"/>
      <c r="C81" s="50"/>
      <c r="D81" s="45"/>
      <c r="E81" s="55" t="str">
        <f>IF(VLOOKUP(D81,'Grupowanie wyd. AUTOMATYCZNE'!$B$3:$C$47,2,0)&gt;80000,"wymagana Baza Konkurencyjności","")</f>
        <v/>
      </c>
      <c r="F81" s="32"/>
      <c r="G81" s="32"/>
      <c r="H81" s="26"/>
    </row>
    <row r="82" spans="1:8" x14ac:dyDescent="0.3">
      <c r="A82" s="24">
        <v>80</v>
      </c>
      <c r="B82" s="43"/>
      <c r="C82" s="50"/>
      <c r="D82" s="45"/>
      <c r="E82" s="55" t="str">
        <f>IF(VLOOKUP(D82,'Grupowanie wyd. AUTOMATYCZNE'!$B$3:$C$47,2,0)&gt;80000,"wymagana Baza Konkurencyjności","")</f>
        <v/>
      </c>
      <c r="F82" s="32"/>
      <c r="G82" s="32"/>
      <c r="H82" s="26"/>
    </row>
    <row r="83" spans="1:8" x14ac:dyDescent="0.3">
      <c r="A83" s="24">
        <v>81</v>
      </c>
      <c r="B83" s="43"/>
      <c r="C83" s="50"/>
      <c r="D83" s="45"/>
      <c r="E83" s="55" t="str">
        <f>IF(VLOOKUP(D83,'Grupowanie wyd. AUTOMATYCZNE'!$B$3:$C$47,2,0)&gt;80000,"wymagana Baza Konkurencyjności","")</f>
        <v/>
      </c>
      <c r="F83" s="32"/>
      <c r="G83" s="32"/>
      <c r="H83" s="26"/>
    </row>
    <row r="84" spans="1:8" x14ac:dyDescent="0.3">
      <c r="A84" s="24">
        <v>82</v>
      </c>
      <c r="B84" s="43"/>
      <c r="C84" s="50"/>
      <c r="D84" s="45"/>
      <c r="E84" s="55" t="str">
        <f>IF(VLOOKUP(D84,'Grupowanie wyd. AUTOMATYCZNE'!$B$3:$C$47,2,0)&gt;80000,"wymagana Baza Konkurencyjności","")</f>
        <v/>
      </c>
      <c r="F84" s="32"/>
      <c r="G84" s="32"/>
      <c r="H84" s="26"/>
    </row>
    <row r="85" spans="1:8" x14ac:dyDescent="0.3">
      <c r="A85" s="24">
        <v>83</v>
      </c>
      <c r="B85" s="43"/>
      <c r="C85" s="50"/>
      <c r="D85" s="45"/>
      <c r="E85" s="55" t="str">
        <f>IF(VLOOKUP(D85,'Grupowanie wyd. AUTOMATYCZNE'!$B$3:$C$47,2,0)&gt;80000,"wymagana Baza Konkurencyjności","")</f>
        <v/>
      </c>
      <c r="F85" s="32"/>
      <c r="G85" s="32"/>
      <c r="H85" s="26"/>
    </row>
    <row r="86" spans="1:8" x14ac:dyDescent="0.3">
      <c r="A86" s="24">
        <v>84</v>
      </c>
      <c r="B86" s="43"/>
      <c r="C86" s="50"/>
      <c r="D86" s="45"/>
      <c r="E86" s="55" t="str">
        <f>IF(VLOOKUP(D86,'Grupowanie wyd. AUTOMATYCZNE'!$B$3:$C$47,2,0)&gt;80000,"wymagana Baza Konkurencyjności","")</f>
        <v/>
      </c>
      <c r="F86" s="32"/>
      <c r="G86" s="32"/>
      <c r="H86" s="26"/>
    </row>
    <row r="87" spans="1:8" ht="15" thickBot="1" x14ac:dyDescent="0.35">
      <c r="A87" s="38">
        <v>85</v>
      </c>
      <c r="B87" s="51"/>
      <c r="C87" s="52"/>
      <c r="D87" s="53"/>
      <c r="E87" s="60" t="str">
        <f>IF(VLOOKUP(D87,'Grupowanie wyd. AUTOMATYCZNE'!$B$3:$C$47,2,0)&gt;80000,"wymagana Baza Konkurencyjności","")</f>
        <v/>
      </c>
      <c r="F87" s="33"/>
      <c r="G87" s="33"/>
      <c r="H87" s="27"/>
    </row>
    <row r="88" spans="1:8" x14ac:dyDescent="0.3">
      <c r="A88" s="2" t="s">
        <v>11</v>
      </c>
      <c r="B88" s="1"/>
      <c r="C88" s="10"/>
      <c r="D88" s="1"/>
      <c r="E88" s="41" t="str">
        <f>IF(VLOOKUP(D88,'Grupowanie wyd. AUTOMATYCZNE'!$B$3:$C$47,2,0)&gt;50000.01,"zalecana baza konkurencyjności","")</f>
        <v/>
      </c>
      <c r="F88" s="1"/>
      <c r="G88" s="1"/>
      <c r="H88" s="1"/>
    </row>
    <row r="94" spans="1:8" x14ac:dyDescent="0.3">
      <c r="A94" t="s">
        <v>19</v>
      </c>
    </row>
    <row r="95" spans="1:8" x14ac:dyDescent="0.3">
      <c r="A95" s="28" t="s">
        <v>21</v>
      </c>
      <c r="B95" s="29"/>
      <c r="C95" s="30"/>
      <c r="D95" s="29"/>
    </row>
    <row r="96" spans="1:8" x14ac:dyDescent="0.3">
      <c r="A96" s="28" t="s">
        <v>22</v>
      </c>
      <c r="B96" s="29"/>
      <c r="C96" s="30"/>
      <c r="D96" s="29"/>
    </row>
    <row r="97" spans="1:4" x14ac:dyDescent="0.3">
      <c r="A97" s="28" t="s">
        <v>23</v>
      </c>
      <c r="B97" s="29"/>
      <c r="C97" s="30"/>
      <c r="D97" s="29"/>
    </row>
    <row r="98" spans="1:4" x14ac:dyDescent="0.3">
      <c r="A98" s="28" t="s">
        <v>24</v>
      </c>
      <c r="B98" s="29"/>
      <c r="C98" s="30"/>
      <c r="D98" s="29"/>
    </row>
    <row r="99" spans="1:4" x14ac:dyDescent="0.3">
      <c r="A99" s="28" t="s">
        <v>42</v>
      </c>
      <c r="B99" s="29"/>
      <c r="C99" s="30"/>
      <c r="D99" s="29"/>
    </row>
    <row r="100" spans="1:4" x14ac:dyDescent="0.3">
      <c r="A100" s="28" t="s">
        <v>25</v>
      </c>
      <c r="B100" s="29"/>
      <c r="C100" s="30"/>
      <c r="D100" s="29"/>
    </row>
    <row r="101" spans="1:4" x14ac:dyDescent="0.3">
      <c r="A101" s="28" t="s">
        <v>26</v>
      </c>
      <c r="B101" s="29"/>
      <c r="C101" s="30"/>
      <c r="D101" s="29"/>
    </row>
    <row r="102" spans="1:4" x14ac:dyDescent="0.3">
      <c r="A102" s="28" t="s">
        <v>12</v>
      </c>
      <c r="B102" s="29"/>
      <c r="C102" s="30"/>
      <c r="D102" s="29"/>
    </row>
    <row r="103" spans="1:4" x14ac:dyDescent="0.3">
      <c r="A103" s="29" t="s">
        <v>13</v>
      </c>
      <c r="B103" s="29"/>
      <c r="C103" s="30"/>
      <c r="D103" s="29"/>
    </row>
    <row r="104" spans="1:4" x14ac:dyDescent="0.3">
      <c r="A104" s="29" t="s">
        <v>27</v>
      </c>
      <c r="B104" s="29"/>
      <c r="C104" s="30"/>
      <c r="D104" s="29"/>
    </row>
    <row r="116" spans="1:1" x14ac:dyDescent="0.3">
      <c r="A116" t="s">
        <v>37</v>
      </c>
    </row>
    <row r="117" spans="1:1" x14ac:dyDescent="0.3">
      <c r="A117" t="s">
        <v>38</v>
      </c>
    </row>
    <row r="118" spans="1:1" x14ac:dyDescent="0.3">
      <c r="A118" t="s">
        <v>39</v>
      </c>
    </row>
  </sheetData>
  <sheetProtection algorithmName="SHA-512" hashValue="dWY5x/l1ljv9/FfdRkptI3WvylgSoVquInYUGikQdgGNhPSM/fsnVQCUDn2pkPXuBbzxwf5zmgmG8T5FBfSDWQ==" saltValue="AgLfWBJjSt7K6MAVTDH/Lg==" spinCount="100000" sheet="1" formatCells="0" formatColumns="0" formatRows="0" insertColumns="0" insertRows="0" insertHyperlinks="0" deleteColumns="0" deleteRows="0" selectLockedCells="1" sort="0" autoFilter="0" pivotTables="0"/>
  <autoFilter ref="A2:H88" xr:uid="{8D5D1056-FEA0-4116-88E9-823A9089FD45}"/>
  <dataValidations count="1">
    <dataValidation type="list" allowBlank="1" showInputMessage="1" showErrorMessage="1" sqref="F3:G87" xr:uid="{F3AD88B8-1BC0-40ED-862D-0A49C5AEB253}">
      <formula1>$A$116:$A$118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DCCFDE-D139-4131-B673-A342ECDA9AB5}">
  <dimension ref="A1:E60"/>
  <sheetViews>
    <sheetView workbookViewId="0">
      <selection activeCell="D13" sqref="D13"/>
    </sheetView>
  </sheetViews>
  <sheetFormatPr defaultRowHeight="14.4" x14ac:dyDescent="0.3"/>
  <cols>
    <col min="2" max="2" width="60.77734375" customWidth="1"/>
    <col min="3" max="5" width="25.77734375" customWidth="1"/>
  </cols>
  <sheetData>
    <row r="1" spans="1:5" x14ac:dyDescent="0.3">
      <c r="A1" s="5" t="s">
        <v>20</v>
      </c>
      <c r="B1" s="5"/>
      <c r="C1" s="5"/>
    </row>
    <row r="2" spans="1:5" ht="46.2" customHeight="1" x14ac:dyDescent="0.3">
      <c r="A2" s="22" t="s">
        <v>14</v>
      </c>
      <c r="B2" s="22" t="s">
        <v>9</v>
      </c>
      <c r="C2" s="22" t="s">
        <v>15</v>
      </c>
      <c r="D2" s="22" t="s">
        <v>48</v>
      </c>
      <c r="E2" s="22" t="s">
        <v>16</v>
      </c>
    </row>
    <row r="3" spans="1:5" x14ac:dyDescent="0.3">
      <c r="A3" s="7">
        <v>1</v>
      </c>
      <c r="B3" s="8" cm="1">
        <f t="array" ref="B3">_xlfn._xlws.SORT(_xlfn.UNIQUE('Wprowadź wydatki '!D3:D87))</f>
        <v>0</v>
      </c>
      <c r="C3" s="9">
        <f>SUMIF('Wprowadź wydatki '!$D$3:$D$87,'Grupowanie wyd. AUTOMATYCZNE'!B3,'Wprowadź wydatki '!$C$3:$C$87)</f>
        <v>0</v>
      </c>
      <c r="D3" s="6" t="str">
        <f>IF(C3&gt;80000,"TAK",IF(C3=0,"-","NIE"))</f>
        <v>-</v>
      </c>
      <c r="E3" s="6"/>
    </row>
    <row r="4" spans="1:5" x14ac:dyDescent="0.3">
      <c r="A4" s="7">
        <v>2</v>
      </c>
      <c r="B4" s="8"/>
      <c r="C4" s="9">
        <f>SUMIF('Wprowadź wydatki '!$D$3:$D$87,'Grupowanie wyd. AUTOMATYCZNE'!B4,'Wprowadź wydatki '!$C$3:$C$87)</f>
        <v>0</v>
      </c>
      <c r="D4" s="6" t="str">
        <f t="shared" ref="D4:D47" si="0">IF(C4&gt;80000,"TAK",IF(C4=0,"-","NIE"))</f>
        <v>-</v>
      </c>
      <c r="E4" s="6"/>
    </row>
    <row r="5" spans="1:5" x14ac:dyDescent="0.3">
      <c r="A5" s="7">
        <v>3</v>
      </c>
      <c r="B5" s="8"/>
      <c r="C5" s="9">
        <f>SUMIF('Wprowadź wydatki '!$D$3:$D$87,'Grupowanie wyd. AUTOMATYCZNE'!B5,'Wprowadź wydatki '!$C$3:$C$87)</f>
        <v>0</v>
      </c>
      <c r="D5" s="6" t="str">
        <f t="shared" si="0"/>
        <v>-</v>
      </c>
      <c r="E5" s="6"/>
    </row>
    <row r="6" spans="1:5" x14ac:dyDescent="0.3">
      <c r="A6" s="7">
        <v>4</v>
      </c>
      <c r="B6" s="8"/>
      <c r="C6" s="9">
        <f>SUMIF('Wprowadź wydatki '!$D$3:$D$87,'Grupowanie wyd. AUTOMATYCZNE'!B6,'Wprowadź wydatki '!$C$3:$C$87)</f>
        <v>0</v>
      </c>
      <c r="D6" s="6" t="str">
        <f t="shared" si="0"/>
        <v>-</v>
      </c>
      <c r="E6" s="6"/>
    </row>
    <row r="7" spans="1:5" x14ac:dyDescent="0.3">
      <c r="A7" s="7">
        <v>5</v>
      </c>
      <c r="B7" s="8"/>
      <c r="C7" s="9">
        <f>SUMIF('Wprowadź wydatki '!$D$3:$D$87,'Grupowanie wyd. AUTOMATYCZNE'!B7,'Wprowadź wydatki '!$C$3:$C$87)</f>
        <v>0</v>
      </c>
      <c r="D7" s="6" t="str">
        <f t="shared" si="0"/>
        <v>-</v>
      </c>
      <c r="E7" s="6"/>
    </row>
    <row r="8" spans="1:5" x14ac:dyDescent="0.3">
      <c r="A8" s="7">
        <v>6</v>
      </c>
      <c r="B8" s="8"/>
      <c r="C8" s="9">
        <f>SUMIF('Wprowadź wydatki '!$D$3:$D$87,'Grupowanie wyd. AUTOMATYCZNE'!B8,'Wprowadź wydatki '!$C$3:$C$87)</f>
        <v>0</v>
      </c>
      <c r="D8" s="6" t="str">
        <f t="shared" si="0"/>
        <v>-</v>
      </c>
      <c r="E8" s="6"/>
    </row>
    <row r="9" spans="1:5" x14ac:dyDescent="0.3">
      <c r="A9" s="7">
        <v>7</v>
      </c>
      <c r="B9" s="8"/>
      <c r="C9" s="9">
        <f>SUMIF('Wprowadź wydatki '!$D$3:$D$87,'Grupowanie wyd. AUTOMATYCZNE'!B9,'Wprowadź wydatki '!$C$3:$C$87)</f>
        <v>0</v>
      </c>
      <c r="D9" s="6" t="str">
        <f t="shared" si="0"/>
        <v>-</v>
      </c>
      <c r="E9" s="6"/>
    </row>
    <row r="10" spans="1:5" x14ac:dyDescent="0.3">
      <c r="A10" s="7">
        <v>8</v>
      </c>
      <c r="B10" s="8"/>
      <c r="C10" s="9">
        <f>SUMIF('Wprowadź wydatki '!$D$3:$D$87,'Grupowanie wyd. AUTOMATYCZNE'!B10,'Wprowadź wydatki '!$C$3:$C$87)</f>
        <v>0</v>
      </c>
      <c r="D10" s="6" t="str">
        <f t="shared" si="0"/>
        <v>-</v>
      </c>
      <c r="E10" s="6"/>
    </row>
    <row r="11" spans="1:5" x14ac:dyDescent="0.3">
      <c r="A11" s="7">
        <v>9</v>
      </c>
      <c r="B11" s="8"/>
      <c r="C11" s="9">
        <f>SUMIF('Wprowadź wydatki '!$D$3:$D$87,'Grupowanie wyd. AUTOMATYCZNE'!B11,'Wprowadź wydatki '!$C$3:$C$87)</f>
        <v>0</v>
      </c>
      <c r="D11" s="6" t="str">
        <f t="shared" si="0"/>
        <v>-</v>
      </c>
      <c r="E11" s="6"/>
    </row>
    <row r="12" spans="1:5" x14ac:dyDescent="0.3">
      <c r="A12" s="7">
        <v>10</v>
      </c>
      <c r="B12" s="8"/>
      <c r="C12" s="9">
        <f>SUMIF('Wprowadź wydatki '!$D$3:$D$87,'Grupowanie wyd. AUTOMATYCZNE'!B12,'Wprowadź wydatki '!$C$3:$C$87)</f>
        <v>0</v>
      </c>
      <c r="D12" s="6" t="str">
        <f t="shared" si="0"/>
        <v>-</v>
      </c>
      <c r="E12" s="6"/>
    </row>
    <row r="13" spans="1:5" x14ac:dyDescent="0.3">
      <c r="A13" s="7">
        <v>11</v>
      </c>
      <c r="B13" s="8"/>
      <c r="C13" s="9">
        <f>SUMIF('Wprowadź wydatki '!$D$3:$D$87,'Grupowanie wyd. AUTOMATYCZNE'!B13,'Wprowadź wydatki '!$C$3:$C$87)</f>
        <v>0</v>
      </c>
      <c r="D13" s="6" t="str">
        <f t="shared" si="0"/>
        <v>-</v>
      </c>
      <c r="E13" s="6"/>
    </row>
    <row r="14" spans="1:5" x14ac:dyDescent="0.3">
      <c r="A14" s="7">
        <v>12</v>
      </c>
      <c r="B14" s="8"/>
      <c r="C14" s="9">
        <f>SUMIF('Wprowadź wydatki '!$D$3:$D$87,'Grupowanie wyd. AUTOMATYCZNE'!B14,'Wprowadź wydatki '!$C$3:$C$87)</f>
        <v>0</v>
      </c>
      <c r="D14" s="6" t="str">
        <f t="shared" si="0"/>
        <v>-</v>
      </c>
      <c r="E14" s="6"/>
    </row>
    <row r="15" spans="1:5" x14ac:dyDescent="0.3">
      <c r="A15" s="7">
        <v>13</v>
      </c>
      <c r="B15" s="8"/>
      <c r="C15" s="9">
        <f>SUMIF('Wprowadź wydatki '!$D$3:$D$87,'Grupowanie wyd. AUTOMATYCZNE'!B15,'Wprowadź wydatki '!$C$3:$C$87)</f>
        <v>0</v>
      </c>
      <c r="D15" s="6" t="str">
        <f t="shared" si="0"/>
        <v>-</v>
      </c>
      <c r="E15" s="6"/>
    </row>
    <row r="16" spans="1:5" x14ac:dyDescent="0.3">
      <c r="A16" s="7">
        <v>14</v>
      </c>
      <c r="B16" s="8"/>
      <c r="C16" s="9">
        <f>SUMIF('Wprowadź wydatki '!$D$3:$D$87,'Grupowanie wyd. AUTOMATYCZNE'!B16,'Wprowadź wydatki '!$C$3:$C$87)</f>
        <v>0</v>
      </c>
      <c r="D16" s="6" t="str">
        <f t="shared" si="0"/>
        <v>-</v>
      </c>
      <c r="E16" s="6"/>
    </row>
    <row r="17" spans="1:5" x14ac:dyDescent="0.3">
      <c r="A17" s="7">
        <v>15</v>
      </c>
      <c r="B17" s="8"/>
      <c r="C17" s="9">
        <f>SUMIF('Wprowadź wydatki '!$D$3:$D$87,'Grupowanie wyd. AUTOMATYCZNE'!B17,'Wprowadź wydatki '!$C$3:$C$87)</f>
        <v>0</v>
      </c>
      <c r="D17" s="6" t="str">
        <f t="shared" si="0"/>
        <v>-</v>
      </c>
      <c r="E17" s="6"/>
    </row>
    <row r="18" spans="1:5" x14ac:dyDescent="0.3">
      <c r="A18" s="7">
        <v>16</v>
      </c>
      <c r="B18" s="8"/>
      <c r="C18" s="9">
        <f>SUMIF('Wprowadź wydatki '!$D$3:$D$87,'Grupowanie wyd. AUTOMATYCZNE'!B18,'Wprowadź wydatki '!$C$3:$C$87)</f>
        <v>0</v>
      </c>
      <c r="D18" s="6" t="str">
        <f t="shared" si="0"/>
        <v>-</v>
      </c>
      <c r="E18" s="6"/>
    </row>
    <row r="19" spans="1:5" x14ac:dyDescent="0.3">
      <c r="A19" s="7">
        <v>17</v>
      </c>
      <c r="B19" s="8"/>
      <c r="C19" s="9">
        <f>SUMIF('Wprowadź wydatki '!$D$3:$D$87,'Grupowanie wyd. AUTOMATYCZNE'!B19,'Wprowadź wydatki '!$C$3:$C$87)</f>
        <v>0</v>
      </c>
      <c r="D19" s="6" t="str">
        <f t="shared" si="0"/>
        <v>-</v>
      </c>
      <c r="E19" s="6"/>
    </row>
    <row r="20" spans="1:5" x14ac:dyDescent="0.3">
      <c r="A20" s="7">
        <v>18</v>
      </c>
      <c r="B20" s="8"/>
      <c r="C20" s="9">
        <f>SUMIF('Wprowadź wydatki '!$D$3:$D$87,'Grupowanie wyd. AUTOMATYCZNE'!B20,'Wprowadź wydatki '!$C$3:$C$87)</f>
        <v>0</v>
      </c>
      <c r="D20" s="6" t="str">
        <f t="shared" si="0"/>
        <v>-</v>
      </c>
      <c r="E20" s="6"/>
    </row>
    <row r="21" spans="1:5" x14ac:dyDescent="0.3">
      <c r="A21" s="7">
        <v>19</v>
      </c>
      <c r="B21" s="8"/>
      <c r="C21" s="9">
        <f>SUMIF('Wprowadź wydatki '!$D$3:$D$87,'Grupowanie wyd. AUTOMATYCZNE'!B21,'Wprowadź wydatki '!$C$3:$C$87)</f>
        <v>0</v>
      </c>
      <c r="D21" s="6" t="str">
        <f t="shared" si="0"/>
        <v>-</v>
      </c>
      <c r="E21" s="6"/>
    </row>
    <row r="22" spans="1:5" x14ac:dyDescent="0.3">
      <c r="A22" s="7">
        <v>20</v>
      </c>
      <c r="B22" s="8"/>
      <c r="C22" s="9">
        <f>SUMIF('Wprowadź wydatki '!$D$3:$D$87,'Grupowanie wyd. AUTOMATYCZNE'!B22,'Wprowadź wydatki '!$C$3:$C$87)</f>
        <v>0</v>
      </c>
      <c r="D22" s="6" t="str">
        <f t="shared" si="0"/>
        <v>-</v>
      </c>
      <c r="E22" s="6"/>
    </row>
    <row r="23" spans="1:5" x14ac:dyDescent="0.3">
      <c r="A23" s="7">
        <v>21</v>
      </c>
      <c r="B23" s="8"/>
      <c r="C23" s="9">
        <f>SUMIF('Wprowadź wydatki '!$D$3:$D$87,'Grupowanie wyd. AUTOMATYCZNE'!B23,'Wprowadź wydatki '!$C$3:$C$87)</f>
        <v>0</v>
      </c>
      <c r="D23" s="6" t="str">
        <f t="shared" si="0"/>
        <v>-</v>
      </c>
      <c r="E23" s="6"/>
    </row>
    <row r="24" spans="1:5" x14ac:dyDescent="0.3">
      <c r="A24" s="7">
        <v>22</v>
      </c>
      <c r="B24" s="8"/>
      <c r="C24" s="9">
        <f>SUMIF('Wprowadź wydatki '!$D$3:$D$87,'Grupowanie wyd. AUTOMATYCZNE'!B24,'Wprowadź wydatki '!$C$3:$C$87)</f>
        <v>0</v>
      </c>
      <c r="D24" s="6" t="str">
        <f t="shared" si="0"/>
        <v>-</v>
      </c>
      <c r="E24" s="6"/>
    </row>
    <row r="25" spans="1:5" x14ac:dyDescent="0.3">
      <c r="A25" s="7">
        <v>23</v>
      </c>
      <c r="B25" s="8"/>
      <c r="C25" s="9">
        <f>SUMIF('Wprowadź wydatki '!$D$3:$D$87,'Grupowanie wyd. AUTOMATYCZNE'!B25,'Wprowadź wydatki '!$C$3:$C$87)</f>
        <v>0</v>
      </c>
      <c r="D25" s="6" t="str">
        <f t="shared" si="0"/>
        <v>-</v>
      </c>
      <c r="E25" s="6"/>
    </row>
    <row r="26" spans="1:5" x14ac:dyDescent="0.3">
      <c r="A26" s="7">
        <v>24</v>
      </c>
      <c r="B26" s="8"/>
      <c r="C26" s="9">
        <f>SUMIF('Wprowadź wydatki '!$D$3:$D$87,'Grupowanie wyd. AUTOMATYCZNE'!B26,'Wprowadź wydatki '!$C$3:$C$87)</f>
        <v>0</v>
      </c>
      <c r="D26" s="6" t="str">
        <f t="shared" si="0"/>
        <v>-</v>
      </c>
      <c r="E26" s="6"/>
    </row>
    <row r="27" spans="1:5" x14ac:dyDescent="0.3">
      <c r="A27" s="7">
        <v>25</v>
      </c>
      <c r="B27" s="8"/>
      <c r="C27" s="9">
        <f>SUMIF('Wprowadź wydatki '!$D$3:$D$87,'Grupowanie wyd. AUTOMATYCZNE'!B27,'Wprowadź wydatki '!$C$3:$C$87)</f>
        <v>0</v>
      </c>
      <c r="D27" s="6" t="str">
        <f t="shared" si="0"/>
        <v>-</v>
      </c>
      <c r="E27" s="6"/>
    </row>
    <row r="28" spans="1:5" x14ac:dyDescent="0.3">
      <c r="A28" s="7">
        <v>26</v>
      </c>
      <c r="B28" s="8"/>
      <c r="C28" s="9">
        <f>SUMIF('Wprowadź wydatki '!$D$3:$D$87,'Grupowanie wyd. AUTOMATYCZNE'!B28,'Wprowadź wydatki '!$C$3:$C$87)</f>
        <v>0</v>
      </c>
      <c r="D28" s="6" t="str">
        <f t="shared" si="0"/>
        <v>-</v>
      </c>
      <c r="E28" s="6"/>
    </row>
    <row r="29" spans="1:5" x14ac:dyDescent="0.3">
      <c r="A29" s="7">
        <v>27</v>
      </c>
      <c r="B29" s="8"/>
      <c r="C29" s="9">
        <f>SUMIF('Wprowadź wydatki '!$D$3:$D$87,'Grupowanie wyd. AUTOMATYCZNE'!B29,'Wprowadź wydatki '!$C$3:$C$87)</f>
        <v>0</v>
      </c>
      <c r="D29" s="6" t="str">
        <f t="shared" si="0"/>
        <v>-</v>
      </c>
      <c r="E29" s="6"/>
    </row>
    <row r="30" spans="1:5" x14ac:dyDescent="0.3">
      <c r="A30" s="7">
        <v>28</v>
      </c>
      <c r="B30" s="8"/>
      <c r="C30" s="9">
        <f>SUMIF('Wprowadź wydatki '!$D$3:$D$87,'Grupowanie wyd. AUTOMATYCZNE'!B30,'Wprowadź wydatki '!$C$3:$C$87)</f>
        <v>0</v>
      </c>
      <c r="D30" s="6" t="str">
        <f t="shared" si="0"/>
        <v>-</v>
      </c>
      <c r="E30" s="6"/>
    </row>
    <row r="31" spans="1:5" x14ac:dyDescent="0.3">
      <c r="A31" s="7">
        <v>29</v>
      </c>
      <c r="B31" s="8"/>
      <c r="C31" s="9">
        <f>SUMIF('Wprowadź wydatki '!$D$3:$D$87,'Grupowanie wyd. AUTOMATYCZNE'!B31,'Wprowadź wydatki '!$C$3:$C$87)</f>
        <v>0</v>
      </c>
      <c r="D31" s="6" t="str">
        <f t="shared" si="0"/>
        <v>-</v>
      </c>
      <c r="E31" s="6"/>
    </row>
    <row r="32" spans="1:5" x14ac:dyDescent="0.3">
      <c r="A32" s="7">
        <v>30</v>
      </c>
      <c r="B32" s="8"/>
      <c r="C32" s="9">
        <f>SUMIF('Wprowadź wydatki '!$D$3:$D$87,'Grupowanie wyd. AUTOMATYCZNE'!B32,'Wprowadź wydatki '!$C$3:$C$87)</f>
        <v>0</v>
      </c>
      <c r="D32" s="6" t="str">
        <f t="shared" si="0"/>
        <v>-</v>
      </c>
      <c r="E32" s="6"/>
    </row>
    <row r="33" spans="1:5" x14ac:dyDescent="0.3">
      <c r="A33" s="7">
        <v>31</v>
      </c>
      <c r="B33" s="8"/>
      <c r="C33" s="9">
        <f>SUMIF('Wprowadź wydatki '!$D$3:$D$87,'Grupowanie wyd. AUTOMATYCZNE'!B33,'Wprowadź wydatki '!$C$3:$C$87)</f>
        <v>0</v>
      </c>
      <c r="D33" s="6" t="str">
        <f t="shared" si="0"/>
        <v>-</v>
      </c>
      <c r="E33" s="6"/>
    </row>
    <row r="34" spans="1:5" x14ac:dyDescent="0.3">
      <c r="A34" s="7">
        <v>32</v>
      </c>
      <c r="B34" s="8"/>
      <c r="C34" s="9">
        <f>SUMIF('Wprowadź wydatki '!$D$3:$D$87,'Grupowanie wyd. AUTOMATYCZNE'!B34,'Wprowadź wydatki '!$C$3:$C$87)</f>
        <v>0</v>
      </c>
      <c r="D34" s="6" t="str">
        <f t="shared" si="0"/>
        <v>-</v>
      </c>
      <c r="E34" s="6"/>
    </row>
    <row r="35" spans="1:5" x14ac:dyDescent="0.3">
      <c r="A35" s="7">
        <v>33</v>
      </c>
      <c r="B35" s="8"/>
      <c r="C35" s="9">
        <f>SUMIF('Wprowadź wydatki '!$D$3:$D$87,'Grupowanie wyd. AUTOMATYCZNE'!B35,'Wprowadź wydatki '!$C$3:$C$87)</f>
        <v>0</v>
      </c>
      <c r="D35" s="6" t="str">
        <f t="shared" si="0"/>
        <v>-</v>
      </c>
      <c r="E35" s="6"/>
    </row>
    <row r="36" spans="1:5" x14ac:dyDescent="0.3">
      <c r="A36" s="7">
        <v>34</v>
      </c>
      <c r="B36" s="8"/>
      <c r="C36" s="9">
        <f>SUMIF('Wprowadź wydatki '!$D$3:$D$87,'Grupowanie wyd. AUTOMATYCZNE'!B36,'Wprowadź wydatki '!$C$3:$C$87)</f>
        <v>0</v>
      </c>
      <c r="D36" s="6" t="str">
        <f t="shared" si="0"/>
        <v>-</v>
      </c>
      <c r="E36" s="6"/>
    </row>
    <row r="37" spans="1:5" x14ac:dyDescent="0.3">
      <c r="A37" s="7">
        <v>35</v>
      </c>
      <c r="B37" s="8"/>
      <c r="C37" s="9">
        <f>SUMIF('Wprowadź wydatki '!$D$3:$D$87,'Grupowanie wyd. AUTOMATYCZNE'!B37,'Wprowadź wydatki '!$C$3:$C$87)</f>
        <v>0</v>
      </c>
      <c r="D37" s="6" t="str">
        <f t="shared" si="0"/>
        <v>-</v>
      </c>
      <c r="E37" s="6"/>
    </row>
    <row r="38" spans="1:5" x14ac:dyDescent="0.3">
      <c r="A38" s="7">
        <v>36</v>
      </c>
      <c r="B38" s="8"/>
      <c r="C38" s="9">
        <f>SUMIF('Wprowadź wydatki '!$D$3:$D$87,'Grupowanie wyd. AUTOMATYCZNE'!B38,'Wprowadź wydatki '!$C$3:$C$87)</f>
        <v>0</v>
      </c>
      <c r="D38" s="6" t="str">
        <f t="shared" si="0"/>
        <v>-</v>
      </c>
      <c r="E38" s="6"/>
    </row>
    <row r="39" spans="1:5" x14ac:dyDescent="0.3">
      <c r="A39" s="7">
        <v>37</v>
      </c>
      <c r="B39" s="8"/>
      <c r="C39" s="9">
        <f>SUMIF('Wprowadź wydatki '!$D$3:$D$87,'Grupowanie wyd. AUTOMATYCZNE'!B39,'Wprowadź wydatki '!$C$3:$C$87)</f>
        <v>0</v>
      </c>
      <c r="D39" s="6" t="str">
        <f t="shared" si="0"/>
        <v>-</v>
      </c>
      <c r="E39" s="6"/>
    </row>
    <row r="40" spans="1:5" x14ac:dyDescent="0.3">
      <c r="A40" s="7">
        <v>38</v>
      </c>
      <c r="B40" s="8"/>
      <c r="C40" s="9">
        <f>SUMIF('Wprowadź wydatki '!$D$3:$D$87,'Grupowanie wyd. AUTOMATYCZNE'!B40,'Wprowadź wydatki '!$C$3:$C$87)</f>
        <v>0</v>
      </c>
      <c r="D40" s="6" t="str">
        <f t="shared" si="0"/>
        <v>-</v>
      </c>
      <c r="E40" s="6"/>
    </row>
    <row r="41" spans="1:5" x14ac:dyDescent="0.3">
      <c r="A41" s="7">
        <v>39</v>
      </c>
      <c r="B41" s="8"/>
      <c r="C41" s="9">
        <f>SUMIF('Wprowadź wydatki '!$D$3:$D$87,'Grupowanie wyd. AUTOMATYCZNE'!B41,'Wprowadź wydatki '!$C$3:$C$87)</f>
        <v>0</v>
      </c>
      <c r="D41" s="6" t="str">
        <f t="shared" si="0"/>
        <v>-</v>
      </c>
      <c r="E41" s="6"/>
    </row>
    <row r="42" spans="1:5" x14ac:dyDescent="0.3">
      <c r="A42" s="7">
        <v>40</v>
      </c>
      <c r="B42" s="8"/>
      <c r="C42" s="9">
        <f>SUMIF('Wprowadź wydatki '!$D$3:$D$87,'Grupowanie wyd. AUTOMATYCZNE'!B42,'Wprowadź wydatki '!$C$3:$C$87)</f>
        <v>0</v>
      </c>
      <c r="D42" s="6" t="str">
        <f t="shared" si="0"/>
        <v>-</v>
      </c>
      <c r="E42" s="6"/>
    </row>
    <row r="43" spans="1:5" x14ac:dyDescent="0.3">
      <c r="A43" s="7">
        <v>41</v>
      </c>
      <c r="B43" s="8"/>
      <c r="C43" s="9">
        <f>SUMIF('Wprowadź wydatki '!$D$3:$D$87,'Grupowanie wyd. AUTOMATYCZNE'!B43,'Wprowadź wydatki '!$C$3:$C$87)</f>
        <v>0</v>
      </c>
      <c r="D43" s="6" t="str">
        <f t="shared" si="0"/>
        <v>-</v>
      </c>
      <c r="E43" s="6"/>
    </row>
    <row r="44" spans="1:5" x14ac:dyDescent="0.3">
      <c r="A44" s="7">
        <v>42</v>
      </c>
      <c r="B44" s="6"/>
      <c r="C44" s="9">
        <f>SUMIF('Wprowadź wydatki '!$D$3:$D$87,'Grupowanie wyd. AUTOMATYCZNE'!B44,'Wprowadź wydatki '!$C$3:$C$87)</f>
        <v>0</v>
      </c>
      <c r="D44" s="6" t="str">
        <f t="shared" si="0"/>
        <v>-</v>
      </c>
      <c r="E44" s="6"/>
    </row>
    <row r="45" spans="1:5" x14ac:dyDescent="0.3">
      <c r="A45" s="7">
        <v>43</v>
      </c>
      <c r="B45" s="1"/>
      <c r="C45" s="9">
        <f>SUMIF('Wprowadź wydatki '!$D$3:$D$87,'Grupowanie wyd. AUTOMATYCZNE'!B45,'Wprowadź wydatki '!$C$3:$C$87)</f>
        <v>0</v>
      </c>
      <c r="D45" s="6" t="str">
        <f t="shared" si="0"/>
        <v>-</v>
      </c>
      <c r="E45" s="1"/>
    </row>
    <row r="46" spans="1:5" x14ac:dyDescent="0.3">
      <c r="A46" s="7">
        <v>44</v>
      </c>
      <c r="B46" s="1"/>
      <c r="C46" s="9">
        <f>SUMIF('Wprowadź wydatki '!$D$3:$D$87,'Grupowanie wyd. AUTOMATYCZNE'!B46,'Wprowadź wydatki '!$C$3:$C$87)</f>
        <v>0</v>
      </c>
      <c r="D46" s="6" t="str">
        <f t="shared" si="0"/>
        <v>-</v>
      </c>
      <c r="E46" s="1"/>
    </row>
    <row r="47" spans="1:5" x14ac:dyDescent="0.3">
      <c r="A47" s="7">
        <v>45</v>
      </c>
      <c r="B47" s="1"/>
      <c r="C47" s="9">
        <f>SUMIF('Wprowadź wydatki '!$D$3:$D$87,'Grupowanie wyd. AUTOMATYCZNE'!B47,'Wprowadź wydatki '!$C$3:$C$87)</f>
        <v>0</v>
      </c>
      <c r="D47" s="6" t="str">
        <f t="shared" si="0"/>
        <v>-</v>
      </c>
      <c r="E47" s="1"/>
    </row>
    <row r="48" spans="1:5" x14ac:dyDescent="0.3">
      <c r="A48" s="3" t="s">
        <v>11</v>
      </c>
      <c r="B48" s="4"/>
      <c r="C48" s="4"/>
      <c r="D48" s="4"/>
      <c r="E48" s="4"/>
    </row>
    <row r="50" spans="1:4" x14ac:dyDescent="0.3">
      <c r="A50" t="s">
        <v>17</v>
      </c>
    </row>
    <row r="51" spans="1:4" x14ac:dyDescent="0.3">
      <c r="A51" s="28" t="s">
        <v>21</v>
      </c>
      <c r="B51" s="29"/>
      <c r="C51" s="30"/>
      <c r="D51" s="29"/>
    </row>
    <row r="52" spans="1:4" x14ac:dyDescent="0.3">
      <c r="A52" s="28" t="s">
        <v>22</v>
      </c>
      <c r="B52" s="29"/>
      <c r="C52" s="30"/>
      <c r="D52" s="29"/>
    </row>
    <row r="53" spans="1:4" x14ac:dyDescent="0.3">
      <c r="A53" s="28" t="s">
        <v>23</v>
      </c>
      <c r="B53" s="29"/>
      <c r="C53" s="30"/>
      <c r="D53" s="29"/>
    </row>
    <row r="54" spans="1:4" x14ac:dyDescent="0.3">
      <c r="A54" s="28" t="s">
        <v>24</v>
      </c>
      <c r="B54" s="29"/>
      <c r="C54" s="30"/>
      <c r="D54" s="29"/>
    </row>
    <row r="55" spans="1:4" x14ac:dyDescent="0.3">
      <c r="A55" s="28" t="s">
        <v>42</v>
      </c>
      <c r="B55" s="29"/>
      <c r="C55" s="30"/>
      <c r="D55" s="29"/>
    </row>
    <row r="56" spans="1:4" x14ac:dyDescent="0.3">
      <c r="A56" s="28" t="s">
        <v>25</v>
      </c>
      <c r="B56" s="29"/>
      <c r="C56" s="30"/>
      <c r="D56" s="29"/>
    </row>
    <row r="57" spans="1:4" x14ac:dyDescent="0.3">
      <c r="A57" s="28" t="s">
        <v>26</v>
      </c>
      <c r="B57" s="29"/>
      <c r="C57" s="30"/>
      <c r="D57" s="29"/>
    </row>
    <row r="58" spans="1:4" x14ac:dyDescent="0.3">
      <c r="A58" s="28" t="s">
        <v>12</v>
      </c>
      <c r="B58" s="29"/>
      <c r="C58" s="30"/>
      <c r="D58" s="29"/>
    </row>
    <row r="59" spans="1:4" x14ac:dyDescent="0.3">
      <c r="A59" s="29" t="s">
        <v>13</v>
      </c>
      <c r="B59" s="29"/>
      <c r="C59" s="30"/>
      <c r="D59" s="29"/>
    </row>
    <row r="60" spans="1:4" x14ac:dyDescent="0.3">
      <c r="A60" s="29" t="s">
        <v>27</v>
      </c>
      <c r="B60" s="29"/>
      <c r="C60" s="30"/>
      <c r="D60" s="29"/>
    </row>
  </sheetData>
  <sheetProtection algorithmName="SHA-512" hashValue="hwwyAUWl7CB2pyzyt6Q3DWDvqxPXAxMJ9F2aVfVcNFZkNVBcvo7/sHK63qEuXNcHdBKL9Nsjw0RSKYqYYfnJ2A==" saltValue="b1K67O/yu3CDJ+LNhe0/9g==" spinCount="100000" sheet="1" selectLockedCells="1" selectUnlockedCells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14F93391A49EE408B7D8ADE60A647BD" ma:contentTypeVersion="15" ma:contentTypeDescription="Utwórz nowy dokument." ma:contentTypeScope="" ma:versionID="b8aa785f5c96e9c5be519359bbda0d7f">
  <xsd:schema xmlns:xsd="http://www.w3.org/2001/XMLSchema" xmlns:xs="http://www.w3.org/2001/XMLSchema" xmlns:p="http://schemas.microsoft.com/office/2006/metadata/properties" xmlns:ns2="11957923-bf9d-4961-8f16-7c672dc3fe54" xmlns:ns3="80a42b78-3cbe-4e09-8056-131d0673704a" targetNamespace="http://schemas.microsoft.com/office/2006/metadata/properties" ma:root="true" ma:fieldsID="004cbec7103a58995fcdeb4f30a6fd98" ns2:_="" ns3:_="">
    <xsd:import namespace="11957923-bf9d-4961-8f16-7c672dc3fe54"/>
    <xsd:import namespace="80a42b78-3cbe-4e09-8056-131d0673704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lcf76f155ced4ddcb4097134ff3c332f" minOccurs="0"/>
                <xsd:element ref="ns2:TaxCatchAll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ObjectDetectorVersion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1957923-bf9d-4961-8f16-7c672dc3fe54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  <xsd:element name="TaxCatchAll" ma:index="12" nillable="true" ma:displayName="Taxonomy Catch All Column" ma:hidden="true" ma:list="{38b0beb7-97fe-4401-b228-7750906b9e0d}" ma:internalName="TaxCatchAll" ma:showField="CatchAllData" ma:web="11957923-bf9d-4961-8f16-7c672dc3fe5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0a42b78-3cbe-4e09-8056-131d0673704a" elementFormDefault="qualified">
    <xsd:import namespace="http://schemas.microsoft.com/office/2006/documentManagement/types"/>
    <xsd:import namespace="http://schemas.microsoft.com/office/infopath/2007/PartnerControls"/>
    <xsd:element name="lcf76f155ced4ddcb4097134ff3c332f" ma:index="11" nillable="true" ma:taxonomy="true" ma:internalName="lcf76f155ced4ddcb4097134ff3c332f" ma:taxonomyFieldName="MediaServiceImageTags" ma:displayName="Tagi obrazów" ma:readOnly="false" ma:fieldId="{5cf76f15-5ced-4ddc-b409-7134ff3c332f}" ma:taxonomyMulti="true" ma:sspId="e91e49b1-0b7c-456e-8b0e-bf096705eb0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Metadata" ma:index="13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1957923-bf9d-4961-8f16-7c672dc3fe54" xsi:nil="true"/>
    <lcf76f155ced4ddcb4097134ff3c332f xmlns="80a42b78-3cbe-4e09-8056-131d0673704a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7088631D-919E-4558-AB5D-7D94565F968C}"/>
</file>

<file path=customXml/itemProps2.xml><?xml version="1.0" encoding="utf-8"?>
<ds:datastoreItem xmlns:ds="http://schemas.openxmlformats.org/officeDocument/2006/customXml" ds:itemID="{0D4BC7AD-A6F1-41C0-AB74-7AC036BDCEBB}"/>
</file>

<file path=customXml/itemProps3.xml><?xml version="1.0" encoding="utf-8"?>
<ds:datastoreItem xmlns:ds="http://schemas.openxmlformats.org/officeDocument/2006/customXml" ds:itemID="{A21918C8-4FEB-47FD-8440-93BC0B33A7C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Instrukcja</vt:lpstr>
      <vt:lpstr>Wprowadź wydatki </vt:lpstr>
      <vt:lpstr>Grupowanie wyd. AUTOMATYCZNE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Michał Ciężki</dc:creator>
  <cp:keywords/>
  <dc:description/>
  <cp:lastModifiedBy>Krzysztof Dąbrowski</cp:lastModifiedBy>
  <cp:revision/>
  <dcterms:created xsi:type="dcterms:W3CDTF">2025-03-11T11:09:13Z</dcterms:created>
  <dcterms:modified xsi:type="dcterms:W3CDTF">2025-07-09T12:09:53Z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0x010100F14F93391A49EE408B7D8ADE60A647BD</vt:lpwstr>
  </property>
</Properties>
</file>